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asa\OneDrive\Desktop\parceria\PARCERIA RENOVAÇÃO 2024 _ 2025\OK\"/>
    </mc:Choice>
  </mc:AlternateContent>
  <xr:revisionPtr revIDLastSave="0" documentId="13_ncr:1_{A97936DE-DCF4-4216-8177-B0F5BA0A47F3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Planilha Custo 2024_2025" sheetId="9" r:id="rId1"/>
    <sheet name="ANEXO DETALHADO" sheetId="7" r:id="rId2"/>
    <sheet name="anexo somente rh" sheetId="8" r:id="rId3"/>
  </sheets>
  <calcPr calcId="191029"/>
</workbook>
</file>

<file path=xl/calcChain.xml><?xml version="1.0" encoding="utf-8"?>
<calcChain xmlns="http://schemas.openxmlformats.org/spreadsheetml/2006/main">
  <c r="E28" i="8" l="1"/>
  <c r="E27" i="8"/>
  <c r="E26" i="8"/>
  <c r="E25" i="8"/>
  <c r="E13" i="8"/>
  <c r="N73" i="7"/>
  <c r="N72" i="7"/>
  <c r="N71" i="7"/>
  <c r="N70" i="7"/>
  <c r="N69" i="7"/>
  <c r="N68" i="7"/>
  <c r="N67" i="7"/>
  <c r="N66" i="7"/>
  <c r="N65" i="7"/>
  <c r="M64" i="7"/>
  <c r="L64" i="7"/>
  <c r="K64" i="7"/>
  <c r="J64" i="7"/>
  <c r="I64" i="7"/>
  <c r="H64" i="7"/>
  <c r="G64" i="7"/>
  <c r="F64" i="7"/>
  <c r="E64" i="7"/>
  <c r="D64" i="7"/>
  <c r="C64" i="7"/>
  <c r="B64" i="7"/>
  <c r="B74" i="7" s="1"/>
  <c r="N63" i="7"/>
  <c r="N62" i="7"/>
  <c r="N61" i="7"/>
  <c r="N60" i="7"/>
  <c r="M59" i="7"/>
  <c r="L59" i="7"/>
  <c r="K59" i="7"/>
  <c r="J59" i="7"/>
  <c r="I59" i="7"/>
  <c r="H59" i="7"/>
  <c r="G59" i="7"/>
  <c r="F59" i="7"/>
  <c r="F74" i="7" s="1"/>
  <c r="E59" i="7"/>
  <c r="D59" i="7"/>
  <c r="C59" i="7"/>
  <c r="B59" i="7"/>
  <c r="N58" i="7"/>
  <c r="N57" i="7"/>
  <c r="N56" i="7"/>
  <c r="N55" i="7"/>
  <c r="N54" i="7"/>
  <c r="N53" i="7"/>
  <c r="N52" i="7"/>
  <c r="N51" i="7"/>
  <c r="N50" i="7"/>
  <c r="N49" i="7"/>
  <c r="N48" i="7"/>
  <c r="N47" i="7"/>
  <c r="M46" i="7"/>
  <c r="L46" i="7"/>
  <c r="K46" i="7"/>
  <c r="J46" i="7"/>
  <c r="I46" i="7"/>
  <c r="H46" i="7"/>
  <c r="G46" i="7"/>
  <c r="F46" i="7"/>
  <c r="E46" i="7"/>
  <c r="D46" i="7"/>
  <c r="C46" i="7"/>
  <c r="B46" i="7"/>
  <c r="N41" i="7"/>
  <c r="N40" i="7"/>
  <c r="N39" i="7"/>
  <c r="N38" i="7"/>
  <c r="N37" i="7"/>
  <c r="N36" i="7"/>
  <c r="N35" i="7"/>
  <c r="N34" i="7"/>
  <c r="N33" i="7"/>
  <c r="M32" i="7"/>
  <c r="L32" i="7"/>
  <c r="K32" i="7"/>
  <c r="J32" i="7"/>
  <c r="I32" i="7"/>
  <c r="H32" i="7"/>
  <c r="G32" i="7"/>
  <c r="F32" i="7"/>
  <c r="E32" i="7"/>
  <c r="D32" i="7"/>
  <c r="C32" i="7"/>
  <c r="B32" i="7"/>
  <c r="N31" i="7"/>
  <c r="N30" i="7"/>
  <c r="N29" i="7"/>
  <c r="N28" i="7"/>
  <c r="M27" i="7"/>
  <c r="L27" i="7"/>
  <c r="K27" i="7"/>
  <c r="J27" i="7"/>
  <c r="I27" i="7"/>
  <c r="H27" i="7"/>
  <c r="G27" i="7"/>
  <c r="F27" i="7"/>
  <c r="E27" i="7"/>
  <c r="D27" i="7"/>
  <c r="D42" i="7" s="1"/>
  <c r="C27" i="7"/>
  <c r="B27" i="7"/>
  <c r="N26" i="7"/>
  <c r="N25" i="7"/>
  <c r="N24" i="7"/>
  <c r="N23" i="7"/>
  <c r="N22" i="7"/>
  <c r="N21" i="7"/>
  <c r="N20" i="7"/>
  <c r="N19" i="7"/>
  <c r="N18" i="7"/>
  <c r="N17" i="7"/>
  <c r="N16" i="7"/>
  <c r="N15" i="7"/>
  <c r="M14" i="7"/>
  <c r="L14" i="7"/>
  <c r="K14" i="7"/>
  <c r="J14" i="7"/>
  <c r="I14" i="7"/>
  <c r="H14" i="7"/>
  <c r="G14" i="7"/>
  <c r="F14" i="7"/>
  <c r="E14" i="7"/>
  <c r="D14" i="7"/>
  <c r="C14" i="7"/>
  <c r="B14" i="7"/>
  <c r="N73" i="9"/>
  <c r="N72" i="9"/>
  <c r="N71" i="9"/>
  <c r="N70" i="9"/>
  <c r="N69" i="9"/>
  <c r="N68" i="9"/>
  <c r="N67" i="9"/>
  <c r="N66" i="9"/>
  <c r="N65" i="9"/>
  <c r="M64" i="9"/>
  <c r="L64" i="9"/>
  <c r="K64" i="9"/>
  <c r="J64" i="9"/>
  <c r="I64" i="9"/>
  <c r="H64" i="9"/>
  <c r="G64" i="9"/>
  <c r="F64" i="9"/>
  <c r="E64" i="9"/>
  <c r="D64" i="9"/>
  <c r="C64" i="9"/>
  <c r="B64" i="9"/>
  <c r="B74" i="9" s="1"/>
  <c r="N63" i="9"/>
  <c r="N62" i="9"/>
  <c r="N61" i="9"/>
  <c r="N60" i="9"/>
  <c r="M59" i="9"/>
  <c r="L59" i="9"/>
  <c r="K59" i="9"/>
  <c r="J59" i="9"/>
  <c r="I59" i="9"/>
  <c r="I74" i="9" s="1"/>
  <c r="H59" i="9"/>
  <c r="G59" i="9"/>
  <c r="F59" i="9"/>
  <c r="E59" i="9"/>
  <c r="D59" i="9"/>
  <c r="C59" i="9"/>
  <c r="B59" i="9"/>
  <c r="N58" i="9"/>
  <c r="N57" i="9"/>
  <c r="N56" i="9"/>
  <c r="N55" i="9"/>
  <c r="N54" i="9"/>
  <c r="N53" i="9"/>
  <c r="N52" i="9"/>
  <c r="N51" i="9"/>
  <c r="N50" i="9"/>
  <c r="N49" i="9"/>
  <c r="N48" i="9"/>
  <c r="N47" i="9"/>
  <c r="M46" i="9"/>
  <c r="L46" i="9"/>
  <c r="K46" i="9"/>
  <c r="J46" i="9"/>
  <c r="I46" i="9"/>
  <c r="H46" i="9"/>
  <c r="G46" i="9"/>
  <c r="F46" i="9"/>
  <c r="E46" i="9"/>
  <c r="D46" i="9"/>
  <c r="C46" i="9"/>
  <c r="B46" i="9"/>
  <c r="N28" i="9"/>
  <c r="N39" i="9"/>
  <c r="C14" i="9"/>
  <c r="D14" i="9"/>
  <c r="E14" i="9"/>
  <c r="F14" i="9"/>
  <c r="G14" i="9"/>
  <c r="H14" i="9"/>
  <c r="I14" i="9"/>
  <c r="J14" i="9"/>
  <c r="K14" i="9"/>
  <c r="L14" i="9"/>
  <c r="M14" i="9"/>
  <c r="B14" i="9"/>
  <c r="C27" i="9"/>
  <c r="D27" i="9"/>
  <c r="E27" i="9"/>
  <c r="F27" i="9"/>
  <c r="G27" i="9"/>
  <c r="H27" i="9"/>
  <c r="I27" i="9"/>
  <c r="J27" i="9"/>
  <c r="K27" i="9"/>
  <c r="L27" i="9"/>
  <c r="M27" i="9"/>
  <c r="B27" i="9"/>
  <c r="C32" i="9"/>
  <c r="D32" i="9"/>
  <c r="E32" i="9"/>
  <c r="F32" i="9"/>
  <c r="G32" i="9"/>
  <c r="H32" i="9"/>
  <c r="I32" i="9"/>
  <c r="J32" i="9"/>
  <c r="K32" i="9"/>
  <c r="L32" i="9"/>
  <c r="M32" i="9"/>
  <c r="B32" i="9"/>
  <c r="N29" i="9"/>
  <c r="N19" i="9"/>
  <c r="N18" i="9"/>
  <c r="N41" i="9"/>
  <c r="I42" i="9"/>
  <c r="N38" i="9"/>
  <c r="N37" i="9"/>
  <c r="N36" i="9"/>
  <c r="N35" i="9"/>
  <c r="N34" i="9"/>
  <c r="N33" i="9"/>
  <c r="N31" i="9"/>
  <c r="N30" i="9"/>
  <c r="N26" i="9"/>
  <c r="N25" i="9"/>
  <c r="N24" i="9"/>
  <c r="N23" i="9"/>
  <c r="N22" i="9"/>
  <c r="N21" i="9"/>
  <c r="N20" i="9"/>
  <c r="N17" i="9"/>
  <c r="N16" i="9"/>
  <c r="N15" i="9"/>
  <c r="E16" i="8"/>
  <c r="E11" i="8"/>
  <c r="E29" i="8"/>
  <c r="E20" i="8" l="1"/>
  <c r="E30" i="8" s="1"/>
  <c r="G74" i="7"/>
  <c r="H74" i="7"/>
  <c r="D74" i="7"/>
  <c r="F42" i="7"/>
  <c r="L42" i="7"/>
  <c r="H42" i="7"/>
  <c r="E42" i="7"/>
  <c r="C74" i="7"/>
  <c r="E74" i="7"/>
  <c r="I42" i="7"/>
  <c r="L74" i="7"/>
  <c r="J42" i="7"/>
  <c r="G42" i="7"/>
  <c r="I74" i="7"/>
  <c r="C42" i="7"/>
  <c r="N32" i="7"/>
  <c r="N46" i="7"/>
  <c r="N59" i="7"/>
  <c r="N27" i="7"/>
  <c r="K42" i="7"/>
  <c r="N14" i="7"/>
  <c r="M42" i="7"/>
  <c r="J74" i="7"/>
  <c r="N74" i="7" s="1"/>
  <c r="K74" i="7"/>
  <c r="M74" i="7"/>
  <c r="N64" i="7"/>
  <c r="B42" i="7"/>
  <c r="H74" i="9"/>
  <c r="D74" i="9"/>
  <c r="G74" i="9"/>
  <c r="C74" i="9"/>
  <c r="E74" i="9"/>
  <c r="J74" i="9"/>
  <c r="N46" i="9"/>
  <c r="N59" i="9"/>
  <c r="K74" i="9"/>
  <c r="F74" i="9"/>
  <c r="L74" i="9"/>
  <c r="M74" i="9"/>
  <c r="N64" i="9"/>
  <c r="N27" i="9"/>
  <c r="N32" i="9"/>
  <c r="C42" i="9"/>
  <c r="E42" i="9"/>
  <c r="H42" i="9"/>
  <c r="J42" i="9"/>
  <c r="N14" i="9"/>
  <c r="K42" i="9"/>
  <c r="L42" i="9"/>
  <c r="M42" i="9"/>
  <c r="G42" i="9"/>
  <c r="B42" i="9"/>
  <c r="F42" i="9"/>
  <c r="D42" i="9"/>
  <c r="N40" i="9"/>
  <c r="N42" i="7" l="1"/>
  <c r="N74" i="9"/>
  <c r="N42" i="9"/>
</calcChain>
</file>

<file path=xl/sharedStrings.xml><?xml version="1.0" encoding="utf-8"?>
<sst xmlns="http://schemas.openxmlformats.org/spreadsheetml/2006/main" count="285" uniqueCount="116">
  <si>
    <t>CRONOGRAMA DE DESEMBOLSO</t>
  </si>
  <si>
    <t>PLANILHA ORÇAMENTÁRIA – RECURSO PÚBLICO</t>
  </si>
  <si>
    <t>Mês 1</t>
  </si>
  <si>
    <t>Mês 2</t>
  </si>
  <si>
    <t>Mês 3</t>
  </si>
  <si>
    <t>Mês 4</t>
  </si>
  <si>
    <t>Mês 5</t>
  </si>
  <si>
    <t>Mês 6</t>
  </si>
  <si>
    <t>Mês 7</t>
  </si>
  <si>
    <t>Mês 8</t>
  </si>
  <si>
    <t>Mês 9</t>
  </si>
  <si>
    <t>Mês 10</t>
  </si>
  <si>
    <t>Mês 11</t>
  </si>
  <si>
    <t>Mês 12</t>
  </si>
  <si>
    <t>Total Previsto</t>
  </si>
  <si>
    <t>Salários e ordenados</t>
  </si>
  <si>
    <t>INSS</t>
  </si>
  <si>
    <t>RECURSOS HUMANOS 6 - Subtota</t>
  </si>
  <si>
    <t>Serviço (RPA/ nota)</t>
  </si>
  <si>
    <t>GÊNEROS ALIMENTÍCIOS</t>
  </si>
  <si>
    <t>Generos Alimenticios</t>
  </si>
  <si>
    <t>OUTROS MATERIAIS DE</t>
  </si>
  <si>
    <t>Materiais de Limpeza e higiêne</t>
  </si>
  <si>
    <t>OUTROS SERVIÇOS DE TERCEIROS</t>
  </si>
  <si>
    <t>Serviços de Contabilidade</t>
  </si>
  <si>
    <t>Locação de Impressora</t>
  </si>
  <si>
    <t>LOCAÇÃO DE IMÓVEIS</t>
  </si>
  <si>
    <t>Aluguel</t>
  </si>
  <si>
    <t>UTILIDADES PÚBLICAS (7)</t>
  </si>
  <si>
    <t>Energia Elétrica Projeto</t>
  </si>
  <si>
    <t>Água destinado ao uso do Projeto</t>
  </si>
  <si>
    <t>Telefone destinado ao uso do Projeto</t>
  </si>
  <si>
    <t>Internet destinado ao uso do Projeto</t>
  </si>
  <si>
    <t>Gás destinado ao uso do Projeto</t>
  </si>
  <si>
    <t>COMBUSTÍVEL</t>
  </si>
  <si>
    <t>PROVISÕES</t>
  </si>
  <si>
    <t>Férias</t>
  </si>
  <si>
    <t>TOTAL FINAL</t>
  </si>
  <si>
    <t>Mês 13</t>
  </si>
  <si>
    <t>Mês 14</t>
  </si>
  <si>
    <t>Mês 15</t>
  </si>
  <si>
    <t>Mês 16</t>
  </si>
  <si>
    <t>Mês 17</t>
  </si>
  <si>
    <t>Mês 18</t>
  </si>
  <si>
    <t>Mês 19</t>
  </si>
  <si>
    <t>Mês 20</t>
  </si>
  <si>
    <t>Mês 21</t>
  </si>
  <si>
    <t>Mês 22</t>
  </si>
  <si>
    <t>Mês 23</t>
  </si>
  <si>
    <t>Mês 24</t>
  </si>
  <si>
    <t>GRUPO DE APOIO E COMBATE A DROGA E ÁLCOOL SANTO ANTONIO</t>
  </si>
  <si>
    <t>Declarada entidade de Utilidade Pública Municipal de acordo com a Lei n. 6183 de junho de 2000</t>
  </si>
  <si>
    <t>Rua Estácio de Sá, 104 – Vila Haro – Sorocaba – SP.</t>
  </si>
  <si>
    <t>Fone (15) 3237-6559 – e-mail: grasasorocaba@gmail.com / Instagram: @grasasorocaba</t>
  </si>
  <si>
    <t>Combustível utilizado ao uso do projeto</t>
  </si>
  <si>
    <t>RECURSOS HUMANOS 5 - Subtotal</t>
  </si>
  <si>
    <t>ORÇAMENTO FÍSICO - FINANCEIRO / CUSTO MENSAL</t>
  </si>
  <si>
    <t>FGTS</t>
  </si>
  <si>
    <t>FUNÇÃO</t>
  </si>
  <si>
    <t>FORMA DE CONTRATAÇÃO</t>
  </si>
  <si>
    <t>QUANTIDADE</t>
  </si>
  <si>
    <t>ASSISTENTE SOCIAL</t>
  </si>
  <si>
    <t>PSICÓLOGO</t>
  </si>
  <si>
    <t>ORIENTADOR SOCIAL</t>
  </si>
  <si>
    <t>CUIDADOR SOCIAL</t>
  </si>
  <si>
    <t>AUXILIAR DE CUIDADOR SOCIAL</t>
  </si>
  <si>
    <t>COORDENADOR TÉCNICO E ADMINISTRATIVO</t>
  </si>
  <si>
    <t>COORDENADOR OPERACIONAL</t>
  </si>
  <si>
    <t>ANALISTA ADMINISTRATIVO</t>
  </si>
  <si>
    <t>AUXILIAR DE SERVIÇOS GERAIS</t>
  </si>
  <si>
    <t>CLT</t>
  </si>
  <si>
    <t>RPA</t>
  </si>
  <si>
    <t>PROVISÃO (FÉRIAS, 13°)</t>
  </si>
  <si>
    <t>DESPESA</t>
  </si>
  <si>
    <t>VALOR UNITÁRIO</t>
  </si>
  <si>
    <t>TOTAL</t>
  </si>
  <si>
    <t>SALÁRIO TOTAL</t>
  </si>
  <si>
    <t>SALÁRIO UNITÁRIO</t>
  </si>
  <si>
    <t>Mês 1 R$84.181,50</t>
  </si>
  <si>
    <t>Mês 2 R$84.181,50</t>
  </si>
  <si>
    <t>Mês 3 R$84.181,50</t>
  </si>
  <si>
    <t>Mês 4 R$84.181,50</t>
  </si>
  <si>
    <t>Mês 5 R$84.181,50</t>
  </si>
  <si>
    <t>Mês 6 R$84.181,50</t>
  </si>
  <si>
    <t>Mês 7 R$84.181,50</t>
  </si>
  <si>
    <t>Mês 8 R$84.181,50</t>
  </si>
  <si>
    <t>Mês 9 R$84.181,50</t>
  </si>
  <si>
    <t>Mês 10 R$84.181,50</t>
  </si>
  <si>
    <t>Mês 11 R$84.181,50</t>
  </si>
  <si>
    <t>Mês 12 R$84.181,50</t>
  </si>
  <si>
    <t>Mês 13 R$84.181,50</t>
  </si>
  <si>
    <t>Mês 14 R$84.181,50</t>
  </si>
  <si>
    <t>Mês 15 R$84.181,50</t>
  </si>
  <si>
    <t>Mês 16 R$84.181,50</t>
  </si>
  <si>
    <t>Mês 17 R$84.181,50</t>
  </si>
  <si>
    <t>Mês 18 R$84.181,50</t>
  </si>
  <si>
    <t>Mês 19 R$84.181,50</t>
  </si>
  <si>
    <t>Mês 20 R$84.181,50</t>
  </si>
  <si>
    <t>Mês 21 R$84.181,50</t>
  </si>
  <si>
    <t>Mês 22 R$84.181,50</t>
  </si>
  <si>
    <t>Mês 23 R$84.181,50</t>
  </si>
  <si>
    <t>Mês 24 R$84.181,50</t>
  </si>
  <si>
    <t>Plano Odontológico</t>
  </si>
  <si>
    <t>Seguro Vida</t>
  </si>
  <si>
    <t>Taxa Sindicato</t>
  </si>
  <si>
    <r>
      <t xml:space="preserve">Nome da Organização: </t>
    </r>
    <r>
      <rPr>
        <b/>
        <sz val="12"/>
        <color rgb="FFFF0000"/>
        <rFont val="Arial"/>
        <family val="2"/>
      </rPr>
      <t>GRUPO DE APOIO E COMBATE A DROGA E ALCOOL SANTO ANTONIO</t>
    </r>
  </si>
  <si>
    <r>
      <t>EXECUÇÃO DO SERVIÇO DE ACOLHIMENTO EM ABRIGO INSTITUCIONAL PARA JOVENS E ADULTOS DE AMBOS OS SEXOS                                                                    </t>
    </r>
    <r>
      <rPr>
        <u/>
        <sz val="10"/>
        <color theme="1"/>
        <rFont val="Arial"/>
        <family val="2"/>
      </rPr>
      <t xml:space="preserve">
</t>
    </r>
    <r>
      <rPr>
        <b/>
        <sz val="10"/>
        <color theme="1"/>
        <rFont val="Arial"/>
        <family val="2"/>
      </rPr>
      <t>VALOR TOTAL DA PROPOSTA R$1870,70 (INDIVIDUAL) / R$84.181,50 (MÊS) / R$1.010.178,00 (12 MESES/ 1 ANO)  /  R$2.020.356,00 (24 MESES / 2 ANOS)</t>
    </r>
  </si>
  <si>
    <t xml:space="preserve">Materiais de Limpeza </t>
  </si>
  <si>
    <t>AUXILIAR ADMINISTRATIVO</t>
  </si>
  <si>
    <t>ALIMENTAÇÃO</t>
  </si>
  <si>
    <t>PLANO ODONTOLÓGICO</t>
  </si>
  <si>
    <t>SEGURO DE VIDA</t>
  </si>
  <si>
    <t>CONTRIBUIÇÃO SINDICAL</t>
  </si>
  <si>
    <t>GISELE VARELLA FURLAN</t>
  </si>
  <si>
    <t>COORDENADORA</t>
  </si>
  <si>
    <t>ANEXO -  CUSTO MENSAL - RH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</si>
</sst>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_-[$R$-416]\ * #,##0.00_-;\-[$R$-416]\ * #,##0.00_-;_-[$R$-416]\ * &quot;-&quot;??_-;_-@_-"/>
  </numFmts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  <charset val="1"/>
    </font>
    <font>
      <b/>
      <i/>
      <u/>
      <sz val="10"/>
      <color rgb="FF00000A"/>
      <name val="Times New Roman"/>
      <family val="1"/>
    </font>
    <font>
      <b/>
      <sz val="9"/>
      <color rgb="FF00000A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2"/>
      <color theme="1"/>
      <name val="Calibri"/>
      <family val="2"/>
      <scheme val="minor"/>
    </font>
    <font>
      <sz val="11"/>
      <color theme="1"/>
      <name val="Arial"/>
      <family val="2"/>
    </font>
    <font>
      <u/>
      <sz val="10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b/>
      <i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3EBF3"/>
        <bgColor indexed="64"/>
      </patternFill>
    </fill>
    <fill>
      <patternFill patternType="solid">
        <fgColor rgb="FFA5FDAF"/>
        <bgColor indexed="64"/>
      </patternFill>
    </fill>
    <fill>
      <patternFill patternType="solid">
        <fgColor theme="0" tint="-0.1499984740745262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/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0" fontId="9" fillId="0" borderId="0" applyNumberFormat="0" applyFill="0" applyBorder="0" applyAlignment="0" applyProtection="0"/>
    <xf numFmtId="44" fontId="11" fillId="0" borderId="0" applyFont="0" applyFill="0" applyBorder="0" applyAlignment="0" applyProtection="0"/>
  </cellStyleXfs>
  <cellXfs count="108">
    <xf numFmtId="0" fontId="0" fillId="0" borderId="0" xfId="0"/>
    <xf numFmtId="0" fontId="5" fillId="0" borderId="2" xfId="0" applyFont="1" applyBorder="1" applyAlignment="1">
      <alignment vertical="top" wrapText="1"/>
    </xf>
    <xf numFmtId="4" fontId="2" fillId="2" borderId="3" xfId="0" applyNumberFormat="1" applyFont="1" applyFill="1" applyBorder="1" applyAlignment="1">
      <alignment vertical="top" wrapText="1"/>
    </xf>
    <xf numFmtId="4" fontId="2" fillId="0" borderId="3" xfId="0" applyNumberFormat="1" applyFont="1" applyBorder="1" applyAlignment="1">
      <alignment vertical="top" wrapText="1"/>
    </xf>
    <xf numFmtId="2" fontId="2" fillId="0" borderId="3" xfId="0" applyNumberFormat="1" applyFont="1" applyBorder="1" applyAlignment="1">
      <alignment vertical="top" wrapText="1"/>
    </xf>
    <xf numFmtId="2" fontId="2" fillId="2" borderId="3" xfId="0" applyNumberFormat="1" applyFont="1" applyFill="1" applyBorder="1" applyAlignment="1">
      <alignment vertical="top" wrapText="1"/>
    </xf>
    <xf numFmtId="4" fontId="2" fillId="0" borderId="4" xfId="0" applyNumberFormat="1" applyFont="1" applyBorder="1" applyAlignment="1">
      <alignment vertical="top" wrapText="1"/>
    </xf>
    <xf numFmtId="2" fontId="2" fillId="0" borderId="3" xfId="0" applyNumberFormat="1" applyFont="1" applyBorder="1" applyAlignment="1">
      <alignment horizontal="right" vertical="top" wrapText="1"/>
    </xf>
    <xf numFmtId="0" fontId="5" fillId="0" borderId="0" xfId="0" applyFont="1"/>
    <xf numFmtId="0" fontId="5" fillId="0" borderId="2" xfId="0" applyFont="1" applyBorder="1" applyAlignment="1">
      <alignment wrapText="1"/>
    </xf>
    <xf numFmtId="4" fontId="10" fillId="2" borderId="0" xfId="0" applyNumberFormat="1" applyFont="1" applyFill="1" applyAlignment="1">
      <alignment horizontal="center" vertical="top" wrapText="1"/>
    </xf>
    <xf numFmtId="0" fontId="4" fillId="2" borderId="0" xfId="0" applyFont="1" applyFill="1" applyAlignment="1">
      <alignment vertical="top" wrapText="1"/>
    </xf>
    <xf numFmtId="4" fontId="10" fillId="2" borderId="0" xfId="0" applyNumberFormat="1" applyFont="1" applyFill="1" applyAlignment="1">
      <alignment vertical="top" wrapText="1"/>
    </xf>
    <xf numFmtId="0" fontId="0" fillId="2" borderId="0" xfId="0" applyFill="1"/>
    <xf numFmtId="0" fontId="5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4" fillId="0" borderId="8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5" fillId="0" borderId="0" xfId="0" applyFont="1" applyAlignment="1">
      <alignment wrapText="1"/>
    </xf>
    <xf numFmtId="0" fontId="5" fillId="0" borderId="6" xfId="0" applyFont="1" applyBorder="1" applyAlignment="1">
      <alignment wrapText="1"/>
    </xf>
    <xf numFmtId="0" fontId="4" fillId="0" borderId="5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0" borderId="20" xfId="0" applyBorder="1"/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0" fillId="0" borderId="21" xfId="0" applyBorder="1"/>
    <xf numFmtId="2" fontId="1" fillId="0" borderId="22" xfId="0" applyNumberFormat="1" applyFont="1" applyBorder="1" applyAlignment="1">
      <alignment horizontal="center"/>
    </xf>
    <xf numFmtId="0" fontId="3" fillId="0" borderId="0" xfId="0" applyFont="1" applyAlignment="1">
      <alignment vertical="center" wrapText="1"/>
    </xf>
    <xf numFmtId="4" fontId="0" fillId="0" borderId="0" xfId="0" applyNumberFormat="1"/>
    <xf numFmtId="2" fontId="0" fillId="0" borderId="0" xfId="0" applyNumberFormat="1"/>
    <xf numFmtId="0" fontId="5" fillId="0" borderId="7" xfId="0" applyFont="1" applyBorder="1" applyAlignment="1">
      <alignment wrapText="1"/>
    </xf>
    <xf numFmtId="0" fontId="16" fillId="0" borderId="0" xfId="0" applyFont="1"/>
    <xf numFmtId="0" fontId="18" fillId="0" borderId="0" xfId="0" applyFont="1"/>
    <xf numFmtId="0" fontId="19" fillId="0" borderId="0" xfId="0" applyFont="1" applyAlignment="1">
      <alignment vertical="top" wrapText="1"/>
    </xf>
    <xf numFmtId="4" fontId="19" fillId="2" borderId="3" xfId="0" applyNumberFormat="1" applyFont="1" applyFill="1" applyBorder="1" applyAlignment="1">
      <alignment vertical="top" wrapText="1"/>
    </xf>
    <xf numFmtId="4" fontId="19" fillId="0" borderId="3" xfId="0" applyNumberFormat="1" applyFont="1" applyBorder="1" applyAlignment="1">
      <alignment vertical="top" wrapText="1"/>
    </xf>
    <xf numFmtId="2" fontId="19" fillId="0" borderId="3" xfId="0" applyNumberFormat="1" applyFont="1" applyBorder="1" applyAlignment="1">
      <alignment vertical="top" wrapText="1"/>
    </xf>
    <xf numFmtId="2" fontId="19" fillId="2" borderId="3" xfId="0" applyNumberFormat="1" applyFont="1" applyFill="1" applyBorder="1" applyAlignment="1">
      <alignment vertical="top" wrapText="1"/>
    </xf>
    <xf numFmtId="4" fontId="16" fillId="0" borderId="0" xfId="0" applyNumberFormat="1" applyFont="1"/>
    <xf numFmtId="2" fontId="19" fillId="0" borderId="3" xfId="0" applyNumberFormat="1" applyFont="1" applyBorder="1" applyAlignment="1">
      <alignment horizontal="right" vertical="top" wrapText="1"/>
    </xf>
    <xf numFmtId="4" fontId="19" fillId="0" borderId="4" xfId="0" applyNumberFormat="1" applyFont="1" applyBorder="1" applyAlignment="1">
      <alignment vertical="top" wrapText="1"/>
    </xf>
    <xf numFmtId="0" fontId="4" fillId="3" borderId="2" xfId="0" applyFont="1" applyFill="1" applyBorder="1" applyAlignment="1">
      <alignment vertical="top" wrapText="1"/>
    </xf>
    <xf numFmtId="4" fontId="10" fillId="3" borderId="3" xfId="0" applyNumberFormat="1" applyFont="1" applyFill="1" applyBorder="1" applyAlignment="1">
      <alignment horizontal="center" vertical="top" wrapText="1"/>
    </xf>
    <xf numFmtId="4" fontId="10" fillId="3" borderId="5" xfId="0" applyNumberFormat="1" applyFont="1" applyFill="1" applyBorder="1" applyAlignment="1">
      <alignment horizontal="center" vertical="top" wrapText="1"/>
    </xf>
    <xf numFmtId="2" fontId="10" fillId="3" borderId="3" xfId="0" applyNumberFormat="1" applyFont="1" applyFill="1" applyBorder="1" applyAlignment="1">
      <alignment horizontal="center" vertical="top" wrapText="1"/>
    </xf>
    <xf numFmtId="4" fontId="10" fillId="3" borderId="3" xfId="0" applyNumberFormat="1" applyFont="1" applyFill="1" applyBorder="1" applyAlignment="1">
      <alignment horizontal="right" vertical="top" wrapText="1"/>
    </xf>
    <xf numFmtId="0" fontId="4" fillId="3" borderId="6" xfId="0" applyFont="1" applyFill="1" applyBorder="1" applyAlignment="1">
      <alignment vertical="top" wrapText="1"/>
    </xf>
    <xf numFmtId="0" fontId="4" fillId="4" borderId="2" xfId="0" applyFont="1" applyFill="1" applyBorder="1" applyAlignment="1">
      <alignment vertical="top" wrapText="1"/>
    </xf>
    <xf numFmtId="4" fontId="10" fillId="4" borderId="3" xfId="0" applyNumberFormat="1" applyFont="1" applyFill="1" applyBorder="1" applyAlignment="1">
      <alignment horizontal="center" vertical="top" wrapText="1"/>
    </xf>
    <xf numFmtId="2" fontId="10" fillId="4" borderId="3" xfId="0" applyNumberFormat="1" applyFont="1" applyFill="1" applyBorder="1" applyAlignment="1">
      <alignment horizontal="center" vertical="top" wrapText="1"/>
    </xf>
    <xf numFmtId="4" fontId="10" fillId="4" borderId="5" xfId="0" applyNumberFormat="1" applyFont="1" applyFill="1" applyBorder="1" applyAlignment="1">
      <alignment horizontal="center" vertical="top" wrapText="1"/>
    </xf>
    <xf numFmtId="4" fontId="10" fillId="4" borderId="3" xfId="0" applyNumberFormat="1" applyFont="1" applyFill="1" applyBorder="1" applyAlignment="1">
      <alignment horizontal="right" vertical="top" wrapText="1"/>
    </xf>
    <xf numFmtId="0" fontId="4" fillId="4" borderId="6" xfId="0" applyFont="1" applyFill="1" applyBorder="1" applyAlignment="1">
      <alignment vertical="top" wrapText="1"/>
    </xf>
    <xf numFmtId="0" fontId="1" fillId="0" borderId="15" xfId="0" applyFont="1" applyBorder="1" applyAlignment="1">
      <alignment wrapText="1"/>
    </xf>
    <xf numFmtId="164" fontId="0" fillId="0" borderId="1" xfId="0" applyNumberFormat="1" applyBorder="1"/>
    <xf numFmtId="164" fontId="0" fillId="0" borderId="22" xfId="0" applyNumberFormat="1" applyBorder="1"/>
    <xf numFmtId="44" fontId="1" fillId="0" borderId="22" xfId="3" applyFont="1" applyBorder="1"/>
    <xf numFmtId="44" fontId="0" fillId="0" borderId="16" xfId="3" applyFont="1" applyBorder="1"/>
    <xf numFmtId="44" fontId="0" fillId="0" borderId="22" xfId="3" applyFont="1" applyBorder="1"/>
    <xf numFmtId="44" fontId="1" fillId="0" borderId="29" xfId="3" applyFont="1" applyBorder="1" applyAlignment="1">
      <alignment wrapText="1"/>
    </xf>
    <xf numFmtId="0" fontId="4" fillId="5" borderId="7" xfId="0" applyFont="1" applyFill="1" applyBorder="1" applyAlignment="1">
      <alignment vertical="top" wrapText="1"/>
    </xf>
    <xf numFmtId="4" fontId="10" fillId="5" borderId="8" xfId="0" applyNumberFormat="1" applyFont="1" applyFill="1" applyBorder="1" applyAlignment="1">
      <alignment vertical="top" wrapText="1"/>
    </xf>
    <xf numFmtId="4" fontId="10" fillId="5" borderId="10" xfId="0" applyNumberFormat="1" applyFont="1" applyFill="1" applyBorder="1" applyAlignment="1">
      <alignment vertical="top" wrapText="1"/>
    </xf>
    <xf numFmtId="4" fontId="10" fillId="5" borderId="11" xfId="0" applyNumberFormat="1" applyFont="1" applyFill="1" applyBorder="1" applyAlignment="1">
      <alignment horizontal="center" vertical="top" wrapText="1"/>
    </xf>
    <xf numFmtId="0" fontId="20" fillId="0" borderId="0" xfId="0" applyFont="1" applyAlignment="1">
      <alignment horizontal="center" wrapText="1"/>
    </xf>
    <xf numFmtId="0" fontId="20" fillId="0" borderId="0" xfId="0" applyFont="1" applyAlignment="1">
      <alignment horizontal="center"/>
    </xf>
    <xf numFmtId="0" fontId="10" fillId="0" borderId="27" xfId="0" applyFont="1" applyBorder="1" applyAlignment="1">
      <alignment horizontal="left" vertical="center" wrapText="1"/>
    </xf>
    <xf numFmtId="0" fontId="10" fillId="0" borderId="28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9" fillId="0" borderId="0" xfId="2" applyBorder="1" applyAlignment="1">
      <alignment horizontal="center" vertical="top" wrapText="1"/>
    </xf>
    <xf numFmtId="0" fontId="13" fillId="0" borderId="27" xfId="0" applyFont="1" applyBorder="1" applyAlignment="1">
      <alignment horizontal="left" vertical="center" wrapText="1"/>
    </xf>
    <xf numFmtId="0" fontId="13" fillId="0" borderId="28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 wrapText="1"/>
    </xf>
    <xf numFmtId="0" fontId="13" fillId="5" borderId="17" xfId="0" applyFont="1" applyFill="1" applyBorder="1" applyAlignment="1">
      <alignment horizontal="center" vertical="center"/>
    </xf>
    <xf numFmtId="0" fontId="13" fillId="5" borderId="18" xfId="0" applyFont="1" applyFill="1" applyBorder="1" applyAlignment="1">
      <alignment horizontal="center" vertical="center"/>
    </xf>
    <xf numFmtId="0" fontId="13" fillId="5" borderId="19" xfId="0" applyFont="1" applyFill="1" applyBorder="1" applyAlignment="1">
      <alignment horizontal="center" vertical="center"/>
    </xf>
    <xf numFmtId="0" fontId="10" fillId="0" borderId="21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0" fillId="0" borderId="22" xfId="0" applyFont="1" applyBorder="1" applyAlignment="1">
      <alignment horizontal="left"/>
    </xf>
    <xf numFmtId="0" fontId="13" fillId="5" borderId="12" xfId="0" applyFont="1" applyFill="1" applyBorder="1" applyAlignment="1">
      <alignment horizontal="center" vertical="center" wrapText="1"/>
    </xf>
    <xf numFmtId="0" fontId="13" fillId="5" borderId="13" xfId="0" applyFont="1" applyFill="1" applyBorder="1" applyAlignment="1">
      <alignment horizontal="center" vertical="center" wrapText="1"/>
    </xf>
    <xf numFmtId="0" fontId="13" fillId="5" borderId="14" xfId="0" applyFont="1" applyFill="1" applyBorder="1" applyAlignment="1">
      <alignment horizontal="center" vertical="center" wrapText="1"/>
    </xf>
    <xf numFmtId="0" fontId="10" fillId="0" borderId="24" xfId="0" applyFont="1" applyBorder="1" applyAlignment="1">
      <alignment horizontal="left"/>
    </xf>
    <xf numFmtId="0" fontId="10" fillId="0" borderId="25" xfId="0" applyFont="1" applyBorder="1" applyAlignment="1">
      <alignment horizontal="left"/>
    </xf>
    <xf numFmtId="0" fontId="10" fillId="0" borderId="26" xfId="0" applyFont="1" applyBorder="1" applyAlignment="1">
      <alignment horizontal="left"/>
    </xf>
    <xf numFmtId="0" fontId="15" fillId="0" borderId="17" xfId="0" applyFont="1" applyBorder="1" applyAlignment="1">
      <alignment horizontal="center"/>
    </xf>
    <xf numFmtId="0" fontId="15" fillId="0" borderId="18" xfId="0" applyFont="1" applyBorder="1" applyAlignment="1">
      <alignment horizontal="center"/>
    </xf>
    <xf numFmtId="0" fontId="15" fillId="0" borderId="19" xfId="0" applyFont="1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3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23" xfId="0" applyBorder="1" applyAlignment="1">
      <alignment horizontal="left" wrapText="1"/>
    </xf>
    <xf numFmtId="0" fontId="0" fillId="0" borderId="15" xfId="0" applyBorder="1" applyAlignment="1">
      <alignment horizontal="left" wrapText="1"/>
    </xf>
    <xf numFmtId="0" fontId="13" fillId="0" borderId="12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0" fillId="0" borderId="16" xfId="0" applyBorder="1" applyAlignment="1">
      <alignment horizontal="left" wrapText="1"/>
    </xf>
    <xf numFmtId="0" fontId="1" fillId="0" borderId="24" xfId="0" applyFont="1" applyBorder="1" applyAlignment="1">
      <alignment horizontal="left"/>
    </xf>
    <xf numFmtId="0" fontId="1" fillId="0" borderId="25" xfId="0" applyFont="1" applyBorder="1" applyAlignment="1">
      <alignment horizontal="left"/>
    </xf>
    <xf numFmtId="0" fontId="1" fillId="0" borderId="26" xfId="0" applyFont="1" applyBorder="1" applyAlignment="1">
      <alignment horizontal="left"/>
    </xf>
  </cellXfs>
  <cellStyles count="4">
    <cellStyle name="Excel Built-in Normal" xfId="1" xr:uid="{00000000-0005-0000-0000-000000000000}"/>
    <cellStyle name="Hiperlink" xfId="2" builtinId="8"/>
    <cellStyle name="Moeda" xfId="3" builtinId="4"/>
    <cellStyle name="Normal" xfId="0" builtinId="0"/>
  </cellStyles>
  <dxfs count="0"/>
  <tableStyles count="0" defaultTableStyle="TableStyleMedium2" defaultPivotStyle="PivotStyleLight16"/>
  <colors>
    <mruColors>
      <color rgb="FF00CC66"/>
      <color rgb="FFA5FDAF"/>
      <color rgb="FFA3EBF3"/>
      <color rgb="FF75EF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304800</xdr:colOff>
      <xdr:row>2</xdr:row>
      <xdr:rowOff>114300</xdr:rowOff>
    </xdr:to>
    <xdr:sp macro="" textlink="">
      <xdr:nvSpPr>
        <xdr:cNvPr id="2" name="AutoShape 1" descr="data:image/png;base64,iVBORw0KGgoAAAANSUhEUgAAAGAAAABFCAYAAAC1+eO9AAAAAXNSR0IArs4c6QAAIABJREFUeF59fQfgjuUa9++/pxEiOyKjCEXFSXU0jJA6JUqLKEWDppz20GnQTiVRKCOjhVRUJw1lVERE9h7/vb/f77ru5/2/Ot/3vZ2/93mfcd/Xfe11PyehoryiAvzoH/0l6Mf/5VNRDpSX8S/cVKG7eS5RD/Af/U7gcZKdAMrKeZGjJfCkzpeWlCMpKQFlpQlISeUV3cYhSkt5nMRDja0x9Bh/J/Bama4lhns1KJ8RHMkcR+fLCYx+CyTBpSE1rlZUyj/ehgr+6XwZx0/mdzG/0zg/Z+J6+C9/az4NUsZBDCwOkED49azG1VISDBDBZStFakoC1yOYuSadC3DpXASnUJtAfCQGHNiatTCbhDjTIRdhBPj/fniHpi0TEXicaL99ccK3xjMEBAJESNCC7DpPlOthfpeVIBDACaXptUARTsciRIKA1FwlZYS3zBAVYTcxKRGJKUkkGhEiJHKOCElGI+EprMiZQvc4vEm8oONkEVywkMCJOkdqVfBCGamTKIQJsVxcYmIiyoU8LULzaDwjlNYgAiQasYSHCv6jdevZvzOxYIiAsuO4TwKpVxEB/P8iQiQj+halBWQkMSKjITxwn6htP5ypKj/hRxmRKS5xoJxbNb+QVUGEUFRQkVuIkt+3onj1WpRv+gtlR3bwPkpQdi0kN2qG5FbHI7Xl8Ug4thoqkpMNmbFlG8F92lLNZXQiskVkzlHOOZxLK1BaUIrE/CKUbt6HonW/I2H/HpTvL0YJH0pqVAupx9VD0okNkFyrGpCueYjwcnFuBTgtEpMTjYgSWsGgcSMJMABieHdxdzADcH6KEki2MwL8nWwRBiN8/l1OwgBUYTamcUn0sXvDA/EUjx8jfj4RIK8AZZt2oGjuZyj99iuUbF2PiqJc13tGKEqTcQLRmJKOpDr1kNKpM1J7dkfKyc2RUC1bYuSL/hvdjcjROarCipx8lG7agqIPl6Dwm2Uo37MDyNvPOUoJNZFMPVhMRKcmpyGxRm2O3w5pF/ZE2mltkVinBhJSSYw4/GjtEQ9UiOBOX0Nq+IoRgHeGG8KXqaBAgIBTuxJxJuHxj5AUR6g4RndK+nyVn1IizgDjgsLZ+PEdSun+cpTvIAfO+xT5704B9hEZ0qwCy2Sbx9Ir/DYJlF2xY9d5STWPQ+o/eyDtsn5IplQgIy0mXTEEiIbUmxVFxSj9dTMK35+HwkVzDOkUE5TRCFFRuR3QfJy3lCopieNTC7l6zayKlLanI3PgAKR2bIeE6lVjajFBNkkYF5gBCYaKIH2O36OuVAqsEeB/MBOQreeCmoioejSFA9LjMPw/wmRIO5pAMrTCrRRy6R/bkP/cqyhe+iEqSor8TnJ9kghHoCtkTe1WIcbHkbCZ7hUx9CMpFUntuyBj0JVI+UdHJFbNCDfFqcFCqrX/rkT+hOdQuu5n0lMENuVhxjeR80l9VtBaG93JGK7aIk7hd3IKEhs1RXrfy5B5SR+qwGM4fyISkt0pMIYKIhgjQIwrgwr6m4hWGuEISwFhEStrIFn5YiKiuLgYBYXFPC6h7pNJAlLTkpGZnoYs/qXKusU/GC/6ttRKIRECyzb8hfwHnkbxD5+R/xwZibIxOuLN5TTA8kb0w8ng3GDaTudki0w6fNKU5m2QccMwSsRZ5NAs95B0rbgIJZ9+idwXn0P51k1COREc+C4pmZ5RMT2kBCQT85FPUiFvwETbJVjSGOOzmnWQ3X8QMgb0R+KxNV3S6RXZtwCJtIZ+RH+RljEVGTeW3FAb+G+IF1cczivC7r37sYd/W3ftw47tO7F71x4cyMtBcb44pQLVa2Si/nHHoVXzZmjZtDHq1auNLPp5ZhfkQQgGm9SR6EacyN1zCIefeAZFH81EkjwhElTclESEa8llUgO8OVGcz+eEmJg21Fo1ljg2iCiVBf8jEltTXw8ZitRuZ9FwpqOsoBhlX/0XeU8/jtK//jQAxDrOsCJFIkoocWlaf+RlGMyBGFoDr5Uai1DlGfooDMc3Q8Y1Q5BxSV8kZmUaM8iddkkIkqMFB7fU2Mdw4gQIKCeDkb110vx7fqT79hzIwYYNm7Fq7UZ898NP+P2X37Djr03IP7SXbmShc6DN5EAnpqShToNm6Nj5Hzj77C7o1KENjm9wHCUj2Xz/wELOwMbh5SiaMhsHJjyDivyDtsBEiXwgQKoQQw4tMqS76pEUmvQGQ2TellBoa9F9RI4QRT8w+cxzkD3yVqS0bonCdX+g8JmnUPTj1yRyMWFPMsJGLqS5l/JqeK40AKiVpUjqRWBNa9LmkuBqkP/Q3UnpdBayb78Tqe1PdlVk+jHYDOMQ3mtECRwjbSmCSrU6up0Apnb5dSi3CMt/WIXFX/wXy5Ysweb1a1Gcd9CQ4Za+0p+PVIJzjQ+WlJyKqrWOQ9d/dsOAAZej82ltUKNaRnAz3X214GfnbhwZfANK/9xg3CcjmKQAQQByPBFA/n0RiSLERhOUEPAkxQeRdMlXl2QZoXRMQhn2MpA54Frq6kuQM2M6yj6lwc05jBLCmUzGKZW3IzHUeNQ0CjPk+VDh0S3kv1xniuICI0CIJYRg3WcSyfn0u3otpF9/E7KuuhKJVTLd+CvYlAGXehTh+FvHFjhKQoMLHPCv+VwCNm3dhxmzF2DOjFn449eVdMcLzOfVrOVmrIxeZgyd5/y36+fIjrtopaam4ZTTz8L1112Lfr3ORbUqWXZeQYpUa9H0D5D35AOooGG0KJIXEmlXNJcQmsIphBQRx0aUN8Kj0iCmMbUfCCD4JNa0hfaxX/UaIaVjV9qXZUjYsYUubAIJIMRxPRy8XAi0dYiAmoNxgeIGY1sSytZFYmltQoNcXC1dAYVu5+8EMk7KeT2RPWIkY5MWPOecXibGcV3jkTBjBsFnQbcdxxDoccCu/Tl47LHnMfu9d5F7YI8htkyxu2lLx7M40iGtVFc2kmccfDHBmJhHwQW2anMqHn7sAZx7VidkpLtd0AKO3DIaRZ99TA+HgZDnMjziNQSLyys9FEepsbx5LrYUG8iPtWCpFEsFaCTT8byXKiIhld5QcQESlO+wJzwat3lMFVDBxTNQYDSptaRgkMWdms1Mjdgj3JMobhJCm7WgursdqT26B0McUigiXOB8I0z4SCU544aVFZeUVTz9wlSMf+JR5B45EPP1y+gfB/PswBuXMY/C6C8lhYtNTTV9WkLPqJAhvLwkE1cNb36ih+r/uuoajL3vDpzQuKETgEHQwUHXoGTNKnM3RSj3eoREJ0CC5WTcHzfpspA/iEWkaMOaNJfYRFytQM38eSOMCOa5EyNVZBiNAC5ZCUSimMaNspvkyAsSd0eph0qfRfIRZF8qTGPUqIXsW25FBtUQmCIxGxC8rxIe7DqUi8OHc5BZJQM1qmbjwJFc7Dywl1KRjNOaN6Z07jpYce7ZPbF98wYyp7gw5GzsmMaJ1KtbowranXwiTmjaFMfWoQuWnY7UrCwuIAVFebnYv3sPVq5ag+9XrsOegzkOWOCcWrXr4oWXJqDHhecygZWCcnpS+6+5BuWbN1niTcu0+yNTYoFQYA9JoRAWcjFyFeVtGJGMcw2NFpg57XRGnOfIMwI4MG4Q/fYgaTw2t1FSIGYTI3DNNrrsFc9HmNS4ZgsshxK0gpMamdmoMmw4soYNRWIGrZeuc47d+w/jiy+/xvr16/i7lC56CvILFGuU4M99+5FfWIDnHr8fCUuX/VjRu3tP01tlTJQYFxPppUyEpZLbz2L4PXDAlTi5XVvUrlOblKxGHZ9Mz4diIDFlMqQwPxebN27E8y9OxAcLPmG8QH1uiHExvG/sWNw8fAiqVa2K8i1bsPfqQSTEdjOo0oxarDDoupH6k88ZQsW9vEb0UCfrXtfPMfk1pLtXXRnQR5lSv0+janwRI4ofZAs0EBOzSDE1RA+Ip8geRi+zIVIbYgBzMkKkq5jA3a7Y2MjMRPbQYci+cTgSsqjyeDm/qBTTZ8zG0q+/wqEdf9EbTkReSRKqVqmO/Nxc1K2ajJUbt+KdWdOQMGP6RxXXDbrKEkuiuFnuwEknNjseTz76EE7rfC7SSOmgcl1vm1r2HIhg2rRlJ5567EnMnTUDJUqohbEE6qg7bsPto241ACr2H8D+qwcy77PRjKo4P8PUhfkgph6EbFOTvF7GRWvJJvzGhcJJsEfGbe6nBw3vEW0gkWdKZVgrUSaEmktLd8SMpc1Kl5O3pBgT8JokiOLJTKXDoS9Tq+4t6glzJTV3lSouAUOGIYFpEN3/08q1mDFtGjZsXIfzzjkLdY+rhffnfkIcVkXzJvVxbudOeOb5iXjmleeR8PILUytG3T7SCCCkCWgZ4KzsLPRnfuXRJ/5DfZ9m5xMopvJA3JVKwMG8YvyxbS/WrluLrz5biOVfLsaendtc34qLicxMBmX/eXocLuvfH6lJBLC4FHtvGozS5d+ikMOk0tNKUfgbFi+mkw9uTgdPi0tdfUuleAAWXIOYmhNiIl/M4gEiTylzBZPyYoRAtzOVBJRkmb5XTCAp0CCGcEmMVBjPB1Uo6bC6gtYkiQrMZ+eOqYkqN49EFdq1RGoG5vowZcp0LFy8GA3rH4shNwymkKTj8ceewrYdezDm/tE4+eTWGDLkZjzx3FNIeHfK7Iohg4fQPRJHSO8L0DJUq14dQ4YOx+jRdyKXSaz1u+lHUy2V5Zcik8s5tmYyPv/yM0x9ZwYOMo17mH8FjJCFdH2S6W8xyMC/epyH28f8Gye2au1+Oi8fefYx5L/1NsW+AunKB8kf19XgwaSGCFgyIf0v/EtahFSLJcywOrIU2IjtpEZ03S0uXdmg6xXM2Ue2hMcpNp6KKEHVBQlQVK8agDkARhwSgI9JoqSyTJlFaQlJZPBsEpucgOybb0X2Rb2Jw0TGUoWYMH4CPv98CQYPvha9evfBTjLla6+8Ti2xDRNeGo+6zKgOGjQY4579DxIWLlhUcfElzGmQAEpEyRcWj6WlZ6B7n0vwyCOPYsniL/D65EnumlJsq1GULujRDQf27cTrr77KvJB0vn8MOQS4RpU09OneFdfdMBItTjoVWdSP8tx0a/F3y3Bw5M3MRjKq5kKFaNdq8oDKkWzIlv5XCsAw6QUSx6MjX+qAx5a0M5vhBIgKIylGzwpQGcaCKcvridjBxZTbqjmU9uC/XnwplwrjeLxPuSH583JzxVZRDaNMvr3iCDJrepd/IGv4rUhvfyqOFBTh3Znz8dUXnyJn/270Gngtmnc4Db9+txIbfvkR25lNuGn0A8g+NhuPj7kHzz//LBI2r/+zovMZZ+EQ3UOtSnrRRTwBDZuegLseehj5O7bgnrvvNfHTJ40G+LzuPVCrZg3MnD6NFr3IkJJMoOvRYzr79FPQ+9J+aM1AqCyjNo4cLkPd2pmoUy2NhpfLo+d06IarUbbmF5MYM8LixCA9IoK0kgU1wrgIL840m+OuqbmtpqJdQgJZzOi6zdApqQxP8wUT7lyuaJAcnCgKGuqjMCmkNky38H/EhVXqTMIUIYs1KR2sqZoTQjgz+1+BrKE3oZxR8Vw6IMsWf4SUtBR0OKk5du3ajsMHjpCYxdhfVhUdW9WnFGxFUVEJfvx9E6ZMm4qE4sLiissu6ouFS5c7wEHcRIgk+qontDkFLU/uiM/mTEV+Xp4BIaPXqXNnnNSiKVZ+8wXS0xLRsW1LtD6lA2o1Ow25yMIvTDOvWfEjtvy+GrmHD6HmcfVx6x23ot8/OyODwBd99D4Oj3kQ5UVFluAy7WqcSBQqL2QiLyQEYxdXNYoZYSOEuNR1uMUqQc87yj0dYNwr9SUEhm9LOXtO3AhpCJdq8sMgTVJHleN4lOGGOYHhbVKD+oyCyf29+2H95u1YMH8OPcB8VGe29Lxu56JO7erUKGXYs2snXn5zBkaMHIJjj61CPBbilhH3YgKzswlMK1csnDkLl18zlHpWAJLG1BUlJSE1QCIkk+JFBQXBA3BFe3LbDriBWcc2NCg7D+dh7aZtWP3zL9i0bjUO7t6KgtwjKOQzJUwF65PMcRq3OAlvT3oDbU5sgqTcHBy+dSiKlv9AleA6NyTi+dvZ3ySOnBcl3gLvx4IrI5IhXBzqqQrVeKOMpUuKh06VOSVXX0rJGrmDJFk2U+PYvebuGEP62IE4RkBPe6g2nXZuN1S58x4kMxr+dNESbNm8kbii20zidL/wAjRs0MCItW/vHjzwyDiMvvs2NG3WmBrhEIYOvgUvvvKCCFBRUVSQj5uvvhrTFixBsiUulP8vMfXgC3CD5/bM/fW09GzUqN3Uvg8fFMIPmC2wQkYIgJwzHWADmoseOuo+jL3tRlTPzGJ16kfsYlCWwhqDivbKZoojpZstG2/cL4/Ic0ECQOccg/6x9IIiZRGMY4ggptEMzwGBpt7cq5HW8TKquQSu0lTn9cA2uLguicGi23mTDstiurgk12VAyoRi+lXXsyCTircnv43E9BRqg1QcYbTbnamJ+vXrOQH27cXYBx/F6HtG4cRmTXDw4AHcdOMdeOlVuqFlNPFSO/u3b8atN1yH+cvWuM6jBEQcRN/HBvJspof6jhLnSQcwEMcIJU40a2kcZalfC7qA48ktc2bNRrP6da27ofCt53DwifG8R5m6kD435lNwRPIRUdLncjosFhBTmMsaso3BLohBvFQZWQMPqORcmN9MO+WubqgzKAUSCJLIuVWPMI73VRtBo99ltnaXSK02icfpF3RjKno0kpq0QBEDz9cmvs4sAe0d1XS1qlXQk7XqatVYtuQw+/bvw7/HPoo77r4DzRlbHT50CDfedDsJQAkolS/IUZVCLTy8F+8ybTB5+hys/nO3IVvnIyRHVSsPRFwinAjO5W7onHMiYxhjVR6IKOlpaZg1cy66nNbJqmlJ5SU4dN9I5CxYHPx1jmVFGSeYPBepFVMiTAUoa6rUcWDXUA8Q8iN145AYbDpITSGHEsFEkoo7dsEkgCMqUOOBGXqpXkOuq7JYwi+kZix9LXtAUUlq1BBVRo5Ees9+egL5xYV4/c03ULNWHfy1dStatGyGXhf1onZQYJaAnJxDuPOusbjl1pGMAZoj59BhSsAovDiRNkAE8DyMuAuWOHrksQl447XxRgC5laVMN0S+UYTQSAJcCUQEiFCveV2MPaEXSYwWmIzX3nwT/fv2MU4ysuXuw55bb0D+Nytd/xp3O64UFVsyIhhJqbgo0o1msyekHixXr0ys+/lGBGVEGSCxlkouK7H5kglbMSUp1VIMTHsrBqB3JvZRCGbSTMmTtgupJ+cG9STVroWsAQOQdQ0j32xlBxJw4NARxkNTkZ6RwarhdvyjSxecd143T2Hzf3kFebjjzvswdNgwtG3TCrkkwC0jRuEFU0FBAlzdUFz27MWNLDIs/nKpcYUkwAkQ6b9KEgReizG5EKq0c3X6/I3q18RBGudNjJSLS5h2tpSCE+Xpp5/FYNqcZIq+1IkCmMItG3Dg3lEoX/mL++nyvxUTmG9OOAicAjQ3E26Hyiwl7L6JIc1iECe+JcX0n+Yw+2Liai6tjHSxkM17UvhNawfGmJwzCakMJiRgQYMaQc27Uq/QsTWQdQUL8oOGAlWOcb3IG39Ztw6fffYZPaBSOhsJuPD883ESvUerW5C4uQxQR9P23Th8ONq2bUWbeQA330IJeC0YYa0qkoBDtNCP/PtRitQkQ6xlSGUMg2pxCxDuP0rRJLAMWQeX9T4XvRgjNG9zGiZNfg/Pv/QydeB+53RCJKQ/P348riQXSfdakKWrKvRv3ICcsaPZtfCHGVsZYnMwxdmGP7c3MtYWfBmSvQbgpAjK0Nbj+CmnCrI5LJZwD0fJPa0p1aJi/WaxxqSGzoXaaUwChDx5Oy6NyUL+xRch6/qb2YNUy5sBCL/SHXPnL8BeejpHcnLQsFE9dO9+IY5hikJjiGVy6BHefff9uOmWW+g1tqAXdBC33HwnCTDB3VDTEkHkc3Jy8cL4lzHuqSckzO4eWmrSv4rFDaYL3W64uLrBPenU0zHs5hHoekZH65548vHHsfDDuShm6tXUEG/LZKF8xox3cE7Xf9oiPK2k56Wbyek/foUjjz6Cks1bLeo2xrUo16VABlGRcjSvOY4BDj/rtVmRQlWwcnXOUQLVdmfRtOC2xFoozAfJUCOWtbWpbiyYFARyvCSVsJgXy7zoQibchrMhrJEl68zV4jjb2Kwwb+4cZFLqxWgdOpyCf3b7pzGbMspFLAZJAsaOfQAjaQOaNGuKXJZHR916N16eaBJAAgSbJlwWMpz+4vPFGP/ME8ybMHLlZCkSTQ64dc8+rFi3gQ214iF9FKi4YrG+HX5Xr9MQrdudicLCfGxY9R3yrcjjPr4Q07hhXcx4fw4BacbYggAyTsikYa7OXh4zjGoh+e5zHHliHEr+3Ob5H9Pnzrmml3lMvnauCT2nzrLCv5HG1KfJrQYNEuTr5LlQDzbPzMTZ3QsvvYol1BOksegkMIWedm5XJtxuQ2LdRjZFKS/mMpotJLG++PIr7N21FVV5XwHT8t27n4dmLVqa7dy2fTeWU6Uew669Oe/PwG233YoNf21HVRLrlQkvYeKkF70m7NrFv6wYToodOcCCCdLpKjL1lsh2YhqpxYs/wx133YP9Bw+HR+LtgpMkrN50fmRMtehgbnFK+7YYfPNdNIKl2L2dqelDe9jWUg8DLumJJnVrOWcXFaDo41k48spElG1l3cCkwJS7E17pi6A2lTxzlpeqCBF0oI0hUc+E1LhnRPlnDZxaqzOSxStWlNFYVuY32JOqZCPzgguQRX8/qWkLI/6uvQewdv0m/Ll9Kw7lH8bva9Yw69nAHIrmTRuiz8V9aYzZpsLJv1r6NV5543U0a9WSsU0F+l7cD6++/DK6dTsH8z78lK6rjHA8AcQsqkGYGnSDZgEhgSlkXLBo0We4d/Qo7NihZllfjbgmAjiyE+bzqKQXjKZ71VQ3XFx6tWOQnFYVxTkHKe3e+5mUmo7ho+7HXSMGo0ZWuqtD2qLCD2bgCD2mir0HLTp2WXOV5AyjSNjOGKCGRMe5GU8fyNVRFM3aCXK2Mr4e0+g3dbndyDlCPTspMwOpXc5kufEOtjyeZOr2z+278OHCz7ByxQ9IKDpCfz/b1OKBggrUr3ccrrisL9oyKaehBOuihYvx0aeLUEAn5oLzzmaUnI6JE6czgzAQny1ZjOeeeSwigCPbpFhwCPGhJTC/qAx/7dyPn1atwqcfL8TiBbORTx0W1YuFZAvPuerKArfnZ9yzCoji4MksYarq5h9v1/ACEFDj2Lp4aNxTuK5fLzPUhrGcfcif8iaOvPc+EvYe8oypDKnYXx6P2aYgeXbKdan5WyF3ZFeNu4MTFL6FINdIVGshCrZ0NXV+GvP3Ged0QdrwW5DYqoMRZ/NfOzFr1jysXvEtm9GqokbNetTvVLnVq2DblvVo2bIFrmJUn51dxThArLJh1Qp8+unnWLnhd6Yh7sBuxgjffvUNkqsey4RmMm4ZeYMIoJU40qOPTkkSDhzKwfxPl2HpV1/jO3YR796ykekG1Y50vyUBAoKdAFFa2OnvBI0G9tDf1YRfCJftW8RIQss27TFrxrtoyijZ5I67J8p37kDee5ORN20mEg7nVsbfnN/bFg0aZwgjtgdlJgB2bLN6fVd3RjYh5PZFw3KmXi0K4LkUBk/pZ7ZD5og7kERbJhu3j37+nLkfYfnSz82JaNmiEZNtXbF3/0H89/s1bOnZQd+/My5hBjhNndNmFLUZpIyG9i1USUvA5XRf1b6ZR09p7EP/wVUDL8NpZ5waCBBwYpLNZ0UApijwy2+/47ohN2HLH2utVuCbKUJ+yKU7xuGufhwZ8R8Pb4RMed9+2VFRafmjoK46DdkH8+bgzFM7OlKtLEh4dv6FgrdeQeF8trIobS7kC70GgBvoSHRtDjlGVp3RsRdyfDwnijNbsHlmP5yB1KmQ2rkDUm+4ESls9k2iysin6l367feYP/M9+vgpaHpCQ1x7zQDUrNMA3/z3OyxZ8iVd0N0495yu6N2HRRkVImz4BPy8Zj2mTn6TLve/0KHjqZaQ/PKrFZg78138+8ExqH4MW91lAyIvyNfhPrK64datXYfrrhnE2uYWX4sVRrx9xKSfsKcqhcNniqyPKPqEi/zp5Y1K8lRWbEO4L1eR90kdtWvdDDNnzUEDehu2BlM1vC7ffOOvpo4KqVNZ9a6MtM37UrAme+BujSUEIykQ57sT5nIZ2i8i8kcd0IpJ0k5piXQ2WSW2Z18pjWppRRJW/b4B8+fPRoPqGdi1ex8qsqqh56UDcHzD47Bk0UJ8TgIcV7c2Lup5ITp1PN2bsEiDAnpJL78yCdnMRlzK0m5tdpMczCnAIw89gX+ccTL69rvE0v0WCce0dEQAwcw179i+DXePGo0PP+GijVH8zqjYrbxOsxYn0uUsxAa1X8S43/jTuOx/1U3lFeWGvBmkAtmZaXjo/lEYwgAlNVSbojlVpUulKJRt+AX5E19mU9dXqGDUqTqVZpC/L3XknhKhUPujpMQ8U7cxFsxZ9cy5X0iKkmvi/vSTWiLrttuReObZiiBs/dv2HMDU6e+gTnYi+vS5GLt2bsUKtt/sZu9sQWI6cplS309vqOPpHdg5MoAc7Z3SyayHfrP8J3zE+ODyyy/GKe3akQGS8O6MBew6/A43j7gJdet5qjp4Qa7PYypbjCcbcOAAXnh2Ap59/gUXXXG+/rOQnwaLhZVa7Iwupu++b/fOwP6u3x31nqjTJ/JgIo8ouq40hOaqUfMYDB85ln53BqqmV2EuvSFatWiMJsdWtbkso8riTcWaH5E3ZRIKPv/aOuu8eUoAq9QYvDJ+K1aw6JjIlftodQ4Z3mATlKZhgsRMcVLjRqh6z/1I7txVHWd2z+GcPCxYuAR/rvsRg6+7HrXrsbGMUXEuG5Q3bViHFStX4tf1W2h0q+Lii3vgjC6UGuWPuNwDcOAMAAAYDElEQVQc5p1emPAiGjeohX6X9jVV8+XXP+OjOTNx5ZX90KZde8Od4cDd0Ere1VldkOTmc9vQ/Jmzcc+do3G4UPUBBUKuhlyheqkuIp+fcQKoM6E65a9h/VrYtacQuw8eMmRFQmJqQ/+5B2mZw7oNm6OArYQZjD1q1KyF5uy37NWrD87v0hFVM5nV1MMq8qz4L3JeewVFP68MfrLre2+ucFaSOlJiTVpM2U0l11VnUPpC54RMESa9fm2kj7wTmRdehDKlpfmUqoE///IrplB/X3XFpWh7WmfL8WgWUxuUspUrf8b8eR+iVcsm6HvpJfSGmBviDdqFuWTpt/j2i0XoR4+u7antGTvk4MXnX6Jta4kLe/WwOCGWTbZkXJy3oklcZL3JdAcbqb76fAFWrPkV8xd8iZ3cH2ByYAbbzb238wUkWNKtAmee0Ql9e5+PvOIUvDv1HWxiH1CEnErF5C5jvFGO6ggy2mnpmWjW+hSK8UAm7y7DMVlsj1FKR/sTli5CztS3bCOfq56g3mMGWhKh4o6rzEIl9gIBnFoJSGO/TvV77wG69EQqG4itjYXpgwNHjuCFl19jDTsFVzMxmay+VjXFcZpEuqkHD+dj3kcf4vCerejPLvCGTZpYt4WA2L7rICa+NhEntzge3WkXUtlP9erEd5hGP4wrBlyG2sfVdfsVXH7Phv6dAEJniFHU+baXFZ23pszAhGcmII+JJd/e44bYbIIFXJU1ASGxcZPmuOy6G/DT999hObkhj0jz2ME51BHvRHNHMRAwduz3qOX9hOYtcdedd2LAv/p4RUwSy1ikcNlC5E16HcUscOtxczmNEB4jSCV5Mk/qJhRbaNQtj1YzG8eMGYOUbhfbpr9kehOSjly2lXy0ZBm+XfwBU8j30MA2cDgtZ8GkHZly6TfLseL7ZejT63ymXU6jdLBOYW44MPODj7Hht5Xof3k/tuK0wJJlP2HRhx/g2muvQEu25sgTij7mGCgX5NbqaEfSHAojBLN5R3IwlX08Dz3yGBtxqYrU3h3UiXO/vA5Hp9dv1cCbilo0NIf272U7Holm+PV73TZERtrlQb89dnU4bJTgujY5vj4efeg+XNyPDbDO7J5eOLSfrul7yGUXWjE787yPxz0iu1HupZSyDkNiXz9TjklD1bvuQFrPgZbTt73JKtoQyJVrN2E8G8luvLY/OpxxNgp4vzy8mlnq7k7Eqt/WYx6zn+1aN0YP9gKlsn3HiM4/NV69PvENtKU316t3L7qwFXiSu4BO79DSCjSZnCtS0RE2nAABGRE/xhgzrKOEAPz04w947IGH8PnX3wUt71zrPaVBXCwCDIbXBguJusD1kZT4PTEQoifC3ZFP5qmLenWqsz5xOS6/7nYkZVRDHRrplBD0WRJt324UznmP6ugdbnvab0QT1xspLcryQr2arTRpGTm92sjh3N91HZBFva2sntrZaJUPMsYY++ATaN+iFq66+ibbILKQbuYK2pqbbhqKKoyQZ8z8AHt3/Ml8/nAcU+tYzwwT+cLBe9x9uX3zHwzI+lBqT8S09xdg64ZfMeDKy9GYjc22iybG/kH2y4qY21NTVoSPgJh4YkgacnKOYN6smRgz5kEDVLn2LG5ByqZxFAT7DuUjlxufXZikloJKCYV5lzDn7fjN3JKbzOQqKCjNQXZqIvPomfS+ctnMmoCa3Gg3fNhAnHXBQEycMgeb/vgNXS+4CJdc1B3tmtZlq3yw4JKyya8jn7VmMGo1uxQScFakF2MorUz3MHv4TUi/7Eok1KxJhOidCSIUuZz1iJdefx+7Nn7FSPVJZGRXp93agieefAqtT26K66+/Br9wi+vcObMx8PLeaE/DHKUcVIH7beNmvDftXXQ5vR26sSCz6a/dmDzxNfTt2x2ndjqdO+s1l8u6o9hJwV4oV0EBX+Hi0V6RGFwF8u2bNuGz+e8ynD6A5ie2pAvaGFVq1LQQ/p23pmHqtNnYx5Kmy7w6zqTHQt9NjOMFt6hU6ZimpmaiacNqGPfovWjUtBV+X/Uzxj//GvMrbXFuv0GY9PY0/PD1IqvMZbEtvj7ty7XXDcGVF/dizz1LjlKJbIXJm/wqCj6Yj4ojrD94RtE4zqpaZLIqV12OzCEjkFC7jht+wqGqmDoi5ixehmkvP4dnnnkSDZqeyNRyET5btJSp85kYcdsQNGrcBB/M+Yjp8hxcz9JiMhOIquObYHGdb01+x1zUgZyjDl3W58a/Bnbx4/L+l7JWTEkx1eza/igCRLsk/4cAkl6pz4hg8ps5o7olJNLWwGotfjJMFbT8k/DSCy9g1w7m8EN0bKpJethNYZAALT0SxaCMSMD/PPkIbriBLd6SmLJCbPxjPb78fj1eevEVbNu02usNylQGD6LHhRdi7P1jcFLrViEjSnVI1ZD37DgULv6S259UvHcKKMrOHkjkXz8CiUx9yx2Ktp0KgSt/245/jx6GRx4ehTanncNeUFXuyHDs81k4eybadu3Ons98fDx/LkbcMhRNTmhu3pjWLXd2DVM2s2e8h66dT8P5PXrw9wa8M/kNXEqn4Uw2sPluGhn/OAIEWYht0gueXMw9srwPJ1HuzfJoxtTu+agxVWpG14oJxMKvv8Uz4x7D2p++84jTwgRPvMlGeH02BGQRQQN3JoVdiy+/8Q4GXNrb9nmpx/L5SbPx0jMPoODgXrMNkf6MCND/isvx7zFjUefY2pWJQM276RfkjH8GpUwgKoLW3NX/1Q1Vb/s3O5nrWTGlhItIo7rT+jbtPoCh1w7GU2OH4dSzephU6DydL3NLtW5Vvd6fNYtt9IUYykZc6xe1xqUKq/y9xZ4gcPfogIEDqRFq4IUXX0bdWtl0GnrjGMYzts+Et0eb9WIW0BwGa5Z35PonyIjmFpKVPVZ5TnWC4H6KHkJnESVi4dLvWcJ8FmvYcOt61xHtzU+uZtJo+FSYL2L6wK2AzoowKh+6B9aj7wBK0Hj2qOZQ/UzCtLeIREW+BniwdAKF92ekpWPokMEYdefd1kRsl82P8usVa1fi8NNPooBpg8zzuyD7ptFIO6GFFftt8x/hTiEBdu3Poyq7Hlf17oRBw0bZWpNoJ4RcvVJH+bAyGugfflqNWe+9hxuHXo8GTZp5RVJrpGQdof1ZvfwbHMPkXKtTTsWqNb/hw7nvo1efXujUqZPtMLIAVt4Xucu3lmnNAdt6VYHHUZGJdAJERtlcTq9nG5GkhgzHnHzdho14ikZq8acf2U6ZaCOf9V2SGELcaSc1ZRveFfj2+5V4b+4S2shcM9CeGKvk7DTuNLnqhgfwG0P/bz593xBZpleRBKMdvRBDBKtJu3Mb8zZDh7Ep1iROqQr375W1TaQKKVm+CMUrvkJGryvYPNXSGmZVYNenpJjPEBkPP/Uicv76EY8/8waLQnImnABlxVSx5q6z5WT/ISzgeywO7N2K4ZxTKZFo77PUr+fHPCBXH+ibb77FmoKqX31R57g69lYVY7egy1PDVs4Iv/aqAnebXdyiXYFOhRBsBQK4/63I0il0aN8uTJn4Ct56dwa27zvk7es8n8z8juqeZ7BL+hq2p3foeCZKDu7D/ffeifmLlzJTWBj4NdgAn9qQ7tGylzCj/Kq/8Mj/NH9LBjhjxo5Bb/rh3scpXIW0hiSPp2zrEwvxCUwhazTlnAwTmosDf7tyA55+5C688cZLbKZVC6GvK0kpB6kMcqqUwzrWwKdOnoYB/ftwm1Z7YzKNpaFK6eeHnjEjwIY/NjPqn4yzzuqCrmw6SKXki6AScrMXBCE1erGH4iZWguJyQe7SqTnAMtqmx10Wyu0dOYJROjXQyjUNG3G34/3pb3P/wLsMRPbZRryG9WrhpHadsGVvIQ4eycMll1+KC87ujIK923H7rSOwbuOmSq8r2JZ4+atMDTpio+qbyKVK2+mdOuKJJx7BGWec4SpNfn4gogpuUoOJRKS41QNDhztislLqgxtH3INeZ5+CSwZe5bwmh01rkxTJu+FxIVPKS778hqmYxXiA+Xt5ayYXSks4LR1JnFy7SmfMnIeDe3ehd++ebE853tSiMXTkAQVNatKv3mcJHYExtW0lRRkt64Nn8SRCjB14b6cZ4cC7RilbUwWOsLA+g7n6BfM/RWo2E02ZtbFm9W8sum82dktJy0STkzuzlHc81v64gD3zu9xGRItwFLkUxJ3T+OrJVG9SSN3Z7549LsTTfP1A40aNA7f4WIYcA8oP3Hg7EcXemkHr3Lx5D72ZG1kUf4HvtmjgqWlxvQgQgEqgJ6GK4Oz35yMtrRxXX3etNwuLEXVPpRq3OXcxdT1l8hS0adMC5593HqXEk4euUZxr7TkRQZOEuo23peh6eBOU3RC5n9GqJOX6E9ICp5i3YEGMq4ACvtJg2zaG8S+9hQ9JiNwjzH4Goy2cWL7IXFLfaxsZfQGn3hvbHhW68ytVUQylhjhxfwa7j6+8cgAef/Jx28cWtQ7a4iIChMVVEqKSKMLFh3xR05efL2QL5oPIYGYy9gmGMRpIbeTff70MJ1DlNT2hpTGbM6J/IvdFsC1mjWLlihW4iAnIk04+ye2kmCBwvzNEgDDCq26hldcWWY9bjAPkGunYLbc9YgzkOtKoJy7QC5DCuiJ9kscm1Be472nKOzNZLz1kxLFgTLzAh82tC+BHibi/Z0MjZGTQaB7HvVRbt++37oVIPurWqYXhTAvczkKRkmAR61tKICJAgDkydH5Ppby9+dpk6w0dMmSQRah2Jaw1JkrBL9c6/VlPZRjr6Jv3y1uS+tNeijdY+83MSGbt91+oWq1a5ZSG+UrKRptQIsTGknFuiTWBi4smkeGIQJdPbRu3lc/wW0xc3QWM7gJ+W/0DXnnpRXz0yRdsycs3pEeSYMAbMp0MUmjWfRc74yPJe2p14gk499zObJGcZu3fUf6oFbsP7rxrFBfaP9ZVIdAFh/nZGiLi0oC7WIwjNPK+1155gw25KdYeou1WNrYcjsC1Nl5YUkyyogOngt2rNJqm2L5tB7elTjf106NXT2swiN0enIM47JpqCuJRmQ21NK8xt3OKCMK3EPhx4GDb7BzeSme2J96oSGIsOCnD6p++ZWriLSxd9i227dzHzR4hNhBu9EYqU0cWCbh+DCopkkwVv9u0PRVNuaNm9oxJQWjcmP3jH53x4IMP4jT62OzsME4M2RQrmliQyJYaS4IKkfJmCJd3I6pcCMybPRdfLl+Fxx6+iyoog0zlKraE7mdUqoxMR8Rb1hIjPASDr/uducDdosuwds1qnH9+N7Rs3dqQH8oDLjuBmvbOI4shnAC2essF8cD6gEyGPcsp4LWj0QTDBjSMhesuehrY6qr2qLusAqiMQdfOP5lK4N7hpcuW4leG6jsYceaxkUb3yqgaF1WSN2YTXP9r7BQ2cGXwXRtKrvni5WH169cXDz/6KI5jSkEE0EfI1jLkQpqfrQytTeEE8TZzR5YSZxvYbHD3mIfw6usvcqNhTSb13E+3F7YEgvn2VyegSSv/URnT0BEhn9+FfCHUtOnvcfxyXMq2lGrVq7mt1K6eoPVEVMOVVLiOI2IKQkXCJh4xFWRYsYkiG2CcFBk2X3NEK0di4DYRxXAbaFnEvvhtm9dRLa3C7+t/x3c/rcIy7gEoZPhuHpWtLH7ngV4nkGxlTv849V1K2ATFtpUbhg7G3ffeR2KkGcfrihAsn12crGhTAFiZQ/8ZQ/nHpIBDa7PhIL4d4J4HHkFHvmxJwZJH/e4lad1StSb7IoDWx/GiF7AaugKTbtu2GzPfn4Vm3PvVk+pHMZC5saFH1YJOORAinvDy/yOAR7gB2tjy/UGzJfoKnGGLCuft0G4SWwdFwq9Ip1Ywoj3AfbPjxo3nLnJua833DX96Rsu0LQrajCdk/o8jKpBMIaBBg3q45547cc211xmQRoAwnctx4NKI88J3PAEiP+DO229DuzO7sebbx+EWDDZqkGino7uxhnFHZOCF2Pf3P6zEN18vR9ezTkf7Du0rL0dwBWmIUi7ReJU1Ycqu6WLrv+Fire3YF+aiUfmxMSNF/TcCxBZgz8QXXAQ8uwzoU4/ma8TmffyJVdXEJsq1pDLrVcaI9cJuHXAMXwTy8cJl2MOaayC3ISfi5LZtTsJT4x5Hl7O72vVkibnLc0yFOYyOefs3WkMgUAT/9KlT8eumPXjsodGeQtH9kpa4+wM9nPl0PswlSvkM3Bsw92O639upfvpQLdbx4SPGDAzgJwNMf0OitSaaibTUMXkt7uVCDkzgi5hZP5oo//MrqK+jiMehS5hY+/6bJXiNmcLFX69gbxXVkPQ2lexF53fCXWPvR3pKFubNmYfH//M8r7P5KswuJOtVCt3OORsT+NrJ+g0buVjLCxVy/ub3R4s12KLIKg5Qjfv7b7/iwcfH4+23J1JtaYDKYC6ms+Iet+XHeUL6Ke9sytvTzQ295pqBtkfApoyIHWFPnlCY/yj86z5rzBLS9IILI3Uci8cRQNSP3NmgbOLhiS0vnmgK7qLRxC2lzF//ypT1lElvYtbcxdxhX8K3iZzK3SP3ofWpnS21/fXSb3AlX45awPYT/0j3MrfEt5L0v+xSvjzkMaTRczFQg3GLtgREnOfiHlgnxgmR+vC0RT6bqq66cgirYK/ajn+rlRvnRoqokmtjhIzaHYU4Drf/wCFuT30HNWpUx1WDBjLz6f5NAFuDhcRjQGvAfpxAhEAsxmtaVLyO8bFiZ7QuqflgsCNDE8dcQZ0GMCJERCJpul6Fjj/sfQp5fGVBl64X4oQTT7GefVW83pg0A2Puus1dyChc5wSNGjbEiBHD+e4JdhQHFWNagRJreTZTHwr9ZTOCWrLAMej2mBrROXVklGM4X0Zy5eDhOJ0vF5R3fZTrGWTCu6z1I8hjHHo2//kX5n6wgNXBE1h05yvLIo4PdIzgkZfgb040MarUSPplqQhNEIKQyNBEyS1fS2Sg9IRTwXH6d2mphDPCuQMfU5r2nH4WFRxmQaeMLzOqZkUSubN55Pphw0Zg8ccfCLWm3yNkd2jfHg89/BA6nXFmeLu5EmDyq7nRTnl2giLvJXpht71g3Kb1VgCjJX9bGCMm4v3PjXsaWbWbYPCgSy2yt73I5kXFsZ3SLTGVEqgYFvczvbrPP1+GM8/shC5dzrCBIwkwYkirR4IXGzIOa7rG/H78dJUsH1IOMcgjNj9qxHBSs8WF8jHNFakBM3B+T5RN1W/zkvT2FKUs+JfDhqhbrh2AZd/9iAL55DKyRF4KN3T3YALuiafGsWOOL9O27QNeLNJcCq5SlObVcOZKin6euo6Q6a5mJQF0ftEnCzH7k8+ZPhlnew70mHlWomZgyKPSCCJnpNJ4yzKqyxUrVnFX/HlozXyRTXaUuohIErGjUyMuM1EpAbGkUYRo3XkUG4cL4ZzRWvNFNiOmZvyxyCu1X5auqJSc6FbhR8GP7lWVqoxdaX9tXMMXxf5IFbUIy5evxpZdh5GSlY0h112NUffdb/YgTUUTEUD5eM6lYEsNsQqULDqN4FJFSz65XjVPpKq+o+At8vD+3PAHbr5jDP346SSy58CS2ctv/ycUESvHIzXOoOvyJyTgurUb8C92Pzdu5M22MbxE6ArjuDaOE4fovCLhGMfGiUlkxIK6jbln7g0EebZJ4tRQOO0EcG6IXQ1tGHZN/4l+/Is2zFgB34oR3JdcWkQVlYdDe3dg/eofsY+bn884n4s88WQbUFyqh2PpBnlJYeOiQChmxcuR6KkDESgSBklPVJDPZXWuX9/+mMG+ompVvV/T/r8N9J9xSYwKMYnQuvSOWY07b95cbOUetkHXXIlatdgZHaHDlh6ntg1LppTi6Bqkwd6ebsionMw5JKSM7LnwYFA/zvTR/QHFcbBGadtKq6ZcAZ8wP1riHWyICCBtERHF3qTht2h2JaiL+Y6HMuqaNO7ZSkxS4syvx08fxUcRc9jbeQ2ssMh44Y3Ocx5JXO/uvfEfJg9bteAbXCxa9aJ89H/yEL9SPw5A82sb9ywU5ufh+Nbt+doFbgQIn4jpKkO7iPtda9iH8xjcKshYijSyupH0OQPbIoxjAyReGvw7+p2j7ZbYBL5+o30YO7I28dwRk744ejr3xcEa7IvS5po7zhuMEaTS21Rw5oOZjeHHM7bcHU+rKG8zFs0T0au++BhN252OqswJGfyyU3ZPJTaPIrjuiZZmISzvDR1vUWox8pzcvQ8S5aiolAERgL/+D7b7zLWsPD52AAAAAElFTkSuQmCC">
          <a:extLst>
            <a:ext uri="{FF2B5EF4-FFF2-40B4-BE49-F238E27FC236}">
              <a16:creationId xmlns:a16="http://schemas.microsoft.com/office/drawing/2014/main" id="{F2E1F2BE-6273-4D6D-A963-6E75CDAFDB60}"/>
            </a:ext>
          </a:extLst>
        </xdr:cNvPr>
        <xdr:cNvSpPr>
          <a:spLocks noChangeAspect="1" noChangeArrowheads="1"/>
        </xdr:cNvSpPr>
      </xdr:nvSpPr>
      <xdr:spPr bwMode="auto">
        <a:xfrm>
          <a:off x="0" y="1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197021</xdr:colOff>
      <xdr:row>0</xdr:row>
      <xdr:rowOff>57150</xdr:rowOff>
    </xdr:from>
    <xdr:to>
      <xdr:col>2</xdr:col>
      <xdr:colOff>142875</xdr:colOff>
      <xdr:row>3</xdr:row>
      <xdr:rowOff>190500</xdr:rowOff>
    </xdr:to>
    <xdr:pic>
      <xdr:nvPicPr>
        <xdr:cNvPr id="3" name="Imagem 2" descr="Descrição: grasa">
          <a:extLst>
            <a:ext uri="{FF2B5EF4-FFF2-40B4-BE49-F238E27FC236}">
              <a16:creationId xmlns:a16="http://schemas.microsoft.com/office/drawing/2014/main" id="{84DC47AF-8C64-4291-AC92-3D4E4D8B5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021" y="57150"/>
          <a:ext cx="1003129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304800</xdr:colOff>
      <xdr:row>2</xdr:row>
      <xdr:rowOff>114300</xdr:rowOff>
    </xdr:to>
    <xdr:sp macro="" textlink="">
      <xdr:nvSpPr>
        <xdr:cNvPr id="2" name="AutoShape 1" descr="data:image/png;base64,iVBORw0KGgoAAAANSUhEUgAAAGAAAABFCAYAAAC1+eO9AAAAAXNSR0IArs4c6QAAIABJREFUeF59fQfgjuUa9++/pxEiOyKjCEXFSXU0jJA6JUqLKEWDppz20GnQTiVRKCOjhVRUJw1lVERE9h7/vb/f77ru5/2/Ot/3vZ2/93mfcd/Xfe11PyehoryiAvzoH/0l6Mf/5VNRDpSX8S/cVKG7eS5RD/Af/U7gcZKdAMrKeZGjJfCkzpeWlCMpKQFlpQlISeUV3cYhSkt5nMRDja0x9Bh/J/Bama4lhns1KJ8RHMkcR+fLCYx+CyTBpSE1rlZUyj/ehgr+6XwZx0/mdzG/0zg/Z+J6+C9/az4NUsZBDCwOkED49azG1VISDBDBZStFakoC1yOYuSadC3DpXASnUJtAfCQGHNiatTCbhDjTIRdhBPj/fniHpi0TEXicaL99ccK3xjMEBAJESNCC7DpPlOthfpeVIBDACaXptUARTsciRIKA1FwlZYS3zBAVYTcxKRGJKUkkGhEiJHKOCElGI+EprMiZQvc4vEm8oONkEVywkMCJOkdqVfBCGamTKIQJsVxcYmIiyoU8LULzaDwjlNYgAiQasYSHCv6jdevZvzOxYIiAsuO4TwKpVxEB/P8iQiQj+halBWQkMSKjITxwn6htP5ypKj/hRxmRKS5xoJxbNb+QVUGEUFRQkVuIkt+3onj1WpRv+gtlR3bwPkpQdi0kN2qG5FbHI7Xl8Ug4thoqkpMNmbFlG8F92lLNZXQiskVkzlHOOZxLK1BaUIrE/CKUbt6HonW/I2H/HpTvL0YJH0pqVAupx9VD0okNkFyrGpCueYjwcnFuBTgtEpMTjYgSWsGgcSMJMABieHdxdzADcH6KEki2MwL8nWwRBiN8/l1OwgBUYTamcUn0sXvDA/EUjx8jfj4RIK8AZZt2oGjuZyj99iuUbF2PiqJc13tGKEqTcQLRmJKOpDr1kNKpM1J7dkfKyc2RUC1bYuSL/hvdjcjROarCipx8lG7agqIPl6Dwm2Uo37MDyNvPOUoJNZFMPVhMRKcmpyGxRm2O3w5pF/ZE2mltkVinBhJSSYw4/GjtEQ9UiOBOX0Nq+IoRgHeGG8KXqaBAgIBTuxJxJuHxj5AUR6g4RndK+nyVn1IizgDjgsLZ+PEdSun+cpTvIAfO+xT5704B9hEZ0qwCy2Sbx9Ir/DYJlF2xY9d5STWPQ+o/eyDtsn5IplQgIy0mXTEEiIbUmxVFxSj9dTMK35+HwkVzDOkUE5TRCFFRuR3QfJy3lCopieNTC7l6zayKlLanI3PgAKR2bIeE6lVjajFBNkkYF5gBCYaKIH2O36OuVAqsEeB/MBOQreeCmoioejSFA9LjMPw/wmRIO5pAMrTCrRRy6R/bkP/cqyhe+iEqSor8TnJ9kghHoCtkTe1WIcbHkbCZ7hUx9CMpFUntuyBj0JVI+UdHJFbNCDfFqcFCqrX/rkT+hOdQuu5n0lMENuVhxjeR80l9VtBaG93JGK7aIk7hd3IKEhs1RXrfy5B5SR+qwGM4fyISkt0pMIYKIhgjQIwrgwr6m4hWGuEISwFhEStrIFn5YiKiuLgYBYXFPC6h7pNJAlLTkpGZnoYs/qXKusU/GC/6ttRKIRECyzb8hfwHnkbxD5+R/xwZibIxOuLN5TTA8kb0w8ng3GDaTudki0w6fNKU5m2QccMwSsRZ5NAs95B0rbgIJZ9+idwXn0P51k1COREc+C4pmZ5RMT2kBCQT85FPUiFvwETbJVjSGOOzmnWQ3X8QMgb0R+KxNV3S6RXZtwCJtIZ+RH+RljEVGTeW3FAb+G+IF1cczivC7r37sYd/W3ftw47tO7F71x4cyMtBcb44pQLVa2Si/nHHoVXzZmjZtDHq1auNLPp5ZhfkQQgGm9SR6EacyN1zCIefeAZFH81EkjwhElTclESEa8llUgO8OVGcz+eEmJg21Fo1ljg2iCiVBf8jEltTXw8ZitRuZ9FwpqOsoBhlX/0XeU8/jtK//jQAxDrOsCJFIkoocWlaf+RlGMyBGFoDr5Uai1DlGfooDMc3Q8Y1Q5BxSV8kZmUaM8iddkkIkqMFB7fU2Mdw4gQIKCeDkb110vx7fqT79hzIwYYNm7Fq7UZ898NP+P2X37Djr03IP7SXbmShc6DN5EAnpqShToNm6Nj5Hzj77C7o1KENjm9wHCUj2Xz/wELOwMbh5SiaMhsHJjyDivyDtsBEiXwgQKoQQw4tMqS76pEUmvQGQ2TellBoa9F9RI4QRT8w+cxzkD3yVqS0bonCdX+g8JmnUPTj1yRyMWFPMsJGLqS5l/JqeK40AKiVpUjqRWBNa9LmkuBqkP/Q3UnpdBayb78Tqe1PdlVk+jHYDOMQ3mtECRwjbSmCSrU6up0Apnb5dSi3CMt/WIXFX/wXy5Ysweb1a1Gcd9CQ4Za+0p+PVIJzjQ+WlJyKqrWOQ9d/dsOAAZej82ltUKNaRnAz3X214GfnbhwZfANK/9xg3CcjmKQAQQByPBFA/n0RiSLERhOUEPAkxQeRdMlXl2QZoXRMQhn2MpA54Frq6kuQM2M6yj6lwc05jBLCmUzGKZW3IzHUeNQ0CjPk+VDh0S3kv1xniuICI0CIJYRg3WcSyfn0u3otpF9/E7KuuhKJVTLd+CvYlAGXehTh+FvHFjhKQoMLHPCv+VwCNm3dhxmzF2DOjFn449eVdMcLzOfVrOVmrIxeZgyd5/y36+fIjrtopaam4ZTTz8L1112Lfr3ORbUqWXZeQYpUa9H0D5D35AOooGG0KJIXEmlXNJcQmsIphBQRx0aUN8Kj0iCmMbUfCCD4JNa0hfaxX/UaIaVjV9qXZUjYsYUubAIJIMRxPRy8XAi0dYiAmoNxgeIGY1sSytZFYmltQoNcXC1dAYVu5+8EMk7KeT2RPWIkY5MWPOecXibGcV3jkTBjBsFnQbcdxxDoccCu/Tl47LHnMfu9d5F7YI8htkyxu2lLx7M40iGtVFc2kmccfDHBmJhHwQW2anMqHn7sAZx7VidkpLtd0AKO3DIaRZ99TA+HgZDnMjziNQSLyys9FEepsbx5LrYUG8iPtWCpFEsFaCTT8byXKiIhld5QcQESlO+wJzwat3lMFVDBxTNQYDSptaRgkMWdms1Mjdgj3JMobhJCm7WgursdqT26B0McUigiXOB8I0z4SCU544aVFZeUVTz9wlSMf+JR5B45EPP1y+gfB/PswBuXMY/C6C8lhYtNTTV9WkLPqJAhvLwkE1cNb36ih+r/uuoajL3vDpzQuKETgEHQwUHXoGTNKnM3RSj3eoREJ0CC5WTcHzfpspA/iEWkaMOaNJfYRFytQM38eSOMCOa5EyNVZBiNAC5ZCUSimMaNspvkyAsSd0eph0qfRfIRZF8qTGPUqIXsW25FBtUQmCIxGxC8rxIe7DqUi8OHc5BZJQM1qmbjwJFc7Dywl1KRjNOaN6Z07jpYce7ZPbF98wYyp7gw5GzsmMaJ1KtbowranXwiTmjaFMfWoQuWnY7UrCwuIAVFebnYv3sPVq5ag+9XrsOegzkOWOCcWrXr4oWXJqDHhecygZWCcnpS+6+5BuWbN1niTcu0+yNTYoFQYA9JoRAWcjFyFeVtGJGMcw2NFpg57XRGnOfIMwI4MG4Q/fYgaTw2t1FSIGYTI3DNNrrsFc9HmNS4ZgsshxK0gpMamdmoMmw4soYNRWIGrZeuc47d+w/jiy+/xvr16/i7lC56CvILFGuU4M99+5FfWIDnHr8fCUuX/VjRu3tP01tlTJQYFxPppUyEpZLbz2L4PXDAlTi5XVvUrlOblKxGHZ9Mz4diIDFlMqQwPxebN27E8y9OxAcLPmG8QH1uiHExvG/sWNw8fAiqVa2K8i1bsPfqQSTEdjOo0oxarDDoupH6k88ZQsW9vEb0UCfrXtfPMfk1pLtXXRnQR5lSv0+janwRI4ofZAs0EBOzSDE1RA+Ip8geRi+zIVIbYgBzMkKkq5jA3a7Y2MjMRPbQYci+cTgSsqjyeDm/qBTTZ8zG0q+/wqEdf9EbTkReSRKqVqmO/Nxc1K2ajJUbt+KdWdOQMGP6RxXXDbrKEkuiuFnuwEknNjseTz76EE7rfC7SSOmgcl1vm1r2HIhg2rRlJ5567EnMnTUDJUqohbEE6qg7bsPto241ACr2H8D+qwcy77PRjKo4P8PUhfkgph6EbFOTvF7GRWvJJvzGhcJJsEfGbe6nBw3vEW0gkWdKZVgrUSaEmktLd8SMpc1Kl5O3pBgT8JokiOLJTKXDoS9Tq+4t6glzJTV3lSouAUOGIYFpEN3/08q1mDFtGjZsXIfzzjkLdY+rhffnfkIcVkXzJvVxbudOeOb5iXjmleeR8PILUytG3T7SCCCkCWgZ4KzsLPRnfuXRJ/5DfZ9m5xMopvJA3JVKwMG8YvyxbS/WrluLrz5biOVfLsaendtc34qLicxMBmX/eXocLuvfH6lJBLC4FHtvGozS5d+ikMOk0tNKUfgbFi+mkw9uTgdPi0tdfUuleAAWXIOYmhNiIl/M4gEiTylzBZPyYoRAtzOVBJRkmb5XTCAp0CCGcEmMVBjPB1Uo6bC6gtYkiQrMZ+eOqYkqN49EFdq1RGoG5vowZcp0LFy8GA3rH4shNwymkKTj8ceewrYdezDm/tE4+eTWGDLkZjzx3FNIeHfK7Iohg4fQPRJHSO8L0DJUq14dQ4YOx+jRdyKXSaz1u+lHUy2V5Zcik8s5tmYyPv/yM0x9ZwYOMo17mH8FjJCFdH2S6W8xyMC/epyH28f8Gye2au1+Oi8fefYx5L/1NsW+AunKB8kf19XgwaSGCFgyIf0v/EtahFSLJcywOrIU2IjtpEZ03S0uXdmg6xXM2Ue2hMcpNp6KKEHVBQlQVK8agDkARhwSgI9JoqSyTJlFaQlJZPBsEpucgOybb0X2Rb2Jw0TGUoWYMH4CPv98CQYPvha9evfBTjLla6+8Ti2xDRNeGo+6zKgOGjQY4579DxIWLlhUcfElzGmQAEpEyRcWj6WlZ6B7n0vwyCOPYsniL/D65EnumlJsq1GULujRDQf27cTrr77KvJB0vn8MOQS4RpU09OneFdfdMBItTjoVWdSP8tx0a/F3y3Bw5M3MRjKq5kKFaNdq8oDKkWzIlv5XCsAw6QUSx6MjX+qAx5a0M5vhBIgKIylGzwpQGcaCKcvridjBxZTbqjmU9uC/XnwplwrjeLxPuSH583JzxVZRDaNMvr3iCDJrepd/IGv4rUhvfyqOFBTh3Znz8dUXnyJn/270Gngtmnc4Db9+txIbfvkR25lNuGn0A8g+NhuPj7kHzz//LBI2r/+zovMZZ+EQ3UOtSnrRRTwBDZuegLseehj5O7bgnrvvNfHTJ40G+LzuPVCrZg3MnD6NFr3IkJJMoOvRYzr79FPQ+9J+aM1AqCyjNo4cLkPd2pmoUy2NhpfLo+d06IarUbbmF5MYM8LixCA9IoK0kgU1wrgIL840m+OuqbmtpqJdQgJZzOi6zdApqQxP8wUT7lyuaJAcnCgKGuqjMCmkNky38H/EhVXqTMIUIYs1KR2sqZoTQjgz+1+BrKE3oZxR8Vw6IMsWf4SUtBR0OKk5du3ajsMHjpCYxdhfVhUdW9WnFGxFUVEJfvx9E6ZMm4qE4sLiissu6ouFS5c7wEHcRIgk+qontDkFLU/uiM/mTEV+Xp4BIaPXqXNnnNSiKVZ+8wXS0xLRsW1LtD6lA2o1Ow25yMIvTDOvWfEjtvy+GrmHD6HmcfVx6x23ot8/OyODwBd99D4Oj3kQ5UVFluAy7WqcSBQqL2QiLyQEYxdXNYoZYSOEuNR1uMUqQc87yj0dYNwr9SUEhm9LOXtO3AhpCJdq8sMgTVJHleN4lOGGOYHhbVKD+oyCyf29+2H95u1YMH8OPcB8VGe29Lxu56JO7erUKGXYs2snXn5zBkaMHIJjj61CPBbilhH3YgKzswlMK1csnDkLl18zlHpWAJLG1BUlJSE1QCIkk+JFBQXBA3BFe3LbDriBWcc2NCg7D+dh7aZtWP3zL9i0bjUO7t6KgtwjKOQzJUwF65PMcRq3OAlvT3oDbU5sgqTcHBy+dSiKlv9AleA6NyTi+dvZ3ySOnBcl3gLvx4IrI5IhXBzqqQrVeKOMpUuKh06VOSVXX0rJGrmDJFk2U+PYvebuGEP62IE4RkBPe6g2nXZuN1S58x4kMxr+dNESbNm8kbii20zidL/wAjRs0MCItW/vHjzwyDiMvvs2NG3WmBrhEIYOvgUvvvKCCFBRUVSQj5uvvhrTFixBsiUulP8vMfXgC3CD5/bM/fW09GzUqN3Uvg8fFMIPmC2wQkYIgJwzHWADmoseOuo+jL3tRlTPzGJ16kfsYlCWwhqDivbKZoojpZstG2/cL4/Ic0ECQOccg/6x9IIiZRGMY4ggptEMzwGBpt7cq5HW8TKquQSu0lTn9cA2uLguicGi23mTDstiurgk12VAyoRi+lXXsyCTircnv43E9BRqg1QcYbTbnamJ+vXrOQH27cXYBx/F6HtG4cRmTXDw4AHcdOMdeOlVuqFlNPFSO/u3b8atN1yH+cvWuM6jBEQcRN/HBvJspof6jhLnSQcwEMcIJU40a2kcZalfC7qA48ktc2bNRrP6da27ofCt53DwifG8R5m6kD435lNwRPIRUdLncjosFhBTmMsaso3BLohBvFQZWQMPqORcmN9MO+WubqgzKAUSCJLIuVWPMI73VRtBo99ltnaXSK02icfpF3RjKno0kpq0QBEDz9cmvs4sAe0d1XS1qlXQk7XqatVYtuQw+/bvw7/HPoo77r4DzRlbHT50CDfedDsJQAkolS/IUZVCLTy8F+8ybTB5+hys/nO3IVvnIyRHVSsPRFwinAjO5W7onHMiYxhjVR6IKOlpaZg1cy66nNbJqmlJ5SU4dN9I5CxYHPx1jmVFGSeYPBepFVMiTAUoa6rUcWDXUA8Q8iN145AYbDpITSGHEsFEkoo7dsEkgCMqUOOBGXqpXkOuq7JYwi+kZix9LXtAUUlq1BBVRo5Ees9+egL5xYV4/c03ULNWHfy1dStatGyGXhf1onZQYJaAnJxDuPOusbjl1pGMAZoj59BhSsAovDiRNkAE8DyMuAuWOHrksQl447XxRgC5laVMN0S+UYTQSAJcCUQEiFCveV2MPaEXSYwWmIzX3nwT/fv2MU4ysuXuw55bb0D+Nytd/xp3O64UFVsyIhhJqbgo0o1msyekHixXr0ys+/lGBGVEGSCxlkouK7H5kglbMSUp1VIMTHsrBqB3JvZRCGbSTMmTtgupJ+cG9STVroWsAQOQdQ0j32xlBxJw4NARxkNTkZ6RwarhdvyjSxecd143T2Hzf3kFebjjzvswdNgwtG3TCrkkwC0jRuEFU0FBAlzdUFz27MWNLDIs/nKpcYUkwAkQ6b9KEgReizG5EKq0c3X6/I3q18RBGudNjJSLS5h2tpSCE+Xpp5/FYNqcZIq+1IkCmMItG3Dg3lEoX/mL++nyvxUTmG9OOAicAjQ3E26Hyiwl7L6JIc1iECe+JcX0n+Yw+2Liai6tjHSxkM17UvhNawfGmJwzCakMJiRgQYMaQc27Uq/QsTWQdQUL8oOGAlWOcb3IG39Ztw6fffYZPaBSOhsJuPD883ESvUerW5C4uQxQR9P23Th8ONq2bUWbeQA330IJeC0YYa0qkoBDtNCP/PtRitQkQ6xlSGUMg2pxCxDuP0rRJLAMWQeX9T4XvRgjNG9zGiZNfg/Pv/QydeB+53RCJKQ/P348riQXSfdakKWrKvRv3ICcsaPZtfCHGVsZYnMwxdmGP7c3MtYWfBmSvQbgpAjK0Nbj+CmnCrI5LJZwD0fJPa0p1aJi/WaxxqSGzoXaaUwChDx5Oy6NyUL+xRch6/qb2YNUy5sBCL/SHXPnL8BeejpHcnLQsFE9dO9+IY5hikJjiGVy6BHefff9uOmWW+g1tqAXdBC33HwnCTDB3VDTEkHkc3Jy8cL4lzHuqSckzO4eWmrSv4rFDaYL3W64uLrBPenU0zHs5hHoekZH65548vHHsfDDuShm6tXUEG/LZKF8xox3cE7Xf9oiPK2k56Wbyek/foUjjz6Cks1bLeo2xrUo16VABlGRcjSvOY4BDj/rtVmRQlWwcnXOUQLVdmfRtOC2xFoozAfJUCOWtbWpbiyYFARyvCSVsJgXy7zoQibchrMhrJEl68zV4jjb2Kwwb+4cZFLqxWgdOpyCf3b7pzGbMspFLAZJAsaOfQAjaQOaNGuKXJZHR916N16eaBJAAgSbJlwWMpz+4vPFGP/ME8ybMHLlZCkSTQ64dc8+rFi3gQ214iF9FKi4YrG+HX5Xr9MQrdudicLCfGxY9R3yrcjjPr4Q07hhXcx4fw4BacbYggAyTsikYa7OXh4zjGoh+e5zHHliHEr+3Ob5H9Pnzrmml3lMvnauCT2nzrLCv5HG1KfJrQYNEuTr5LlQDzbPzMTZ3QsvvYol1BOksegkMIWedm5XJtxuQ2LdRjZFKS/mMpotJLG++PIr7N21FVV5XwHT8t27n4dmLVqa7dy2fTeWU6Uew669Oe/PwG233YoNf21HVRLrlQkvYeKkF70m7NrFv6wYToodOcCCCdLpKjL1lsh2YhqpxYs/wx133YP9Bw+HR+LtgpMkrN50fmRMtehgbnFK+7YYfPNdNIKl2L2dqelDe9jWUg8DLumJJnVrOWcXFaDo41k48spElG1l3cCkwJS7E17pi6A2lTxzlpeqCBF0oI0hUc+E1LhnRPlnDZxaqzOSxStWlNFYVuY32JOqZCPzgguQRX8/qWkLI/6uvQewdv0m/Ll9Kw7lH8bva9Yw69nAHIrmTRuiz8V9aYzZpsLJv1r6NV5543U0a9WSsU0F+l7cD6++/DK6dTsH8z78lK6rjHA8AcQsqkGYGnSDZgEhgSlkXLBo0We4d/Qo7NihZllfjbgmAjiyE+bzqKQXjKZ71VQ3XFx6tWOQnFYVxTkHKe3e+5mUmo7ho+7HXSMGo0ZWuqtD2qLCD2bgCD2mir0HLTp2WXOV5AyjSNjOGKCGRMe5GU8fyNVRFM3aCXK2Mr4e0+g3dbndyDlCPTspMwOpXc5kufEOtjyeZOr2z+278OHCz7ByxQ9IKDpCfz/b1OKBggrUr3ccrrisL9oyKaehBOuihYvx0aeLUEAn5oLzzmaUnI6JE6czgzAQny1ZjOeeeSwigCPbpFhwCPGhJTC/qAx/7dyPn1atwqcfL8TiBbORTx0W1YuFZAvPuerKArfnZ9yzCoji4MksYarq5h9v1/ACEFDj2Lp4aNxTuK5fLzPUhrGcfcif8iaOvPc+EvYe8oypDKnYXx6P2aYgeXbKdan5WyF3ZFeNu4MTFL6FINdIVGshCrZ0NXV+GvP3Ged0QdrwW5DYqoMRZ/NfOzFr1jysXvEtm9GqokbNetTvVLnVq2DblvVo2bIFrmJUn51dxThArLJh1Qp8+unnWLnhd6Yh7sBuxgjffvUNkqsey4RmMm4ZeYMIoJU40qOPTkkSDhzKwfxPl2HpV1/jO3YR796ykekG1Y50vyUBAoKdAFFa2OnvBI0G9tDf1YRfCJftW8RIQss27TFrxrtoyijZ5I67J8p37kDee5ORN20mEg7nVsbfnN/bFg0aZwgjtgdlJgB2bLN6fVd3RjYh5PZFw3KmXi0K4LkUBk/pZ7ZD5og7kERbJhu3j37+nLkfYfnSz82JaNmiEZNtXbF3/0H89/s1bOnZQd+/My5hBjhNndNmFLUZpIyG9i1USUvA5XRf1b6ZR09p7EP/wVUDL8NpZ5waCBBwYpLNZ0UApijwy2+/47ohN2HLH2utVuCbKUJ+yKU7xuGufhwZ8R8Pb4RMed9+2VFRafmjoK46DdkH8+bgzFM7OlKtLEh4dv6FgrdeQeF8trIobS7kC70GgBvoSHRtDjlGVp3RsRdyfDwnijNbsHlmP5yB1KmQ2rkDUm+4ESls9k2iysin6l367feYP/M9+vgpaHpCQ1x7zQDUrNMA3/z3OyxZ8iVd0N0495yu6N2HRRkVImz4BPy8Zj2mTn6TLve/0KHjqZaQ/PKrFZg78138+8ExqH4MW91lAyIvyNfhPrK64datXYfrrhnE2uYWX4sVRrx9xKSfsKcqhcNniqyPKPqEi/zp5Y1K8lRWbEO4L1eR90kdtWvdDDNnzUEDehu2BlM1vC7ffOOvpo4KqVNZ9a6MtM37UrAme+BujSUEIykQ57sT5nIZ2i8i8kcd0IpJ0k5piXQ2WSW2Z18pjWppRRJW/b4B8+fPRoPqGdi1ex8qsqqh56UDcHzD47Bk0UJ8TgIcV7c2Lup5ITp1PN2bsEiDAnpJL78yCdnMRlzK0m5tdpMczCnAIw89gX+ccTL69rvE0v0WCce0dEQAwcw179i+DXePGo0PP+GijVH8zqjYrbxOsxYn0uUsxAa1X8S43/jTuOx/1U3lFeWGvBmkAtmZaXjo/lEYwgAlNVSbojlVpUulKJRt+AX5E19mU9dXqGDUqTqVZpC/L3XknhKhUPujpMQ8U7cxFsxZ9cy5X0iKkmvi/vSTWiLrttuReObZiiBs/dv2HMDU6e+gTnYi+vS5GLt2bsUKtt/sZu9sQWI6cplS309vqOPpHdg5MoAc7Z3SyayHfrP8J3zE+ODyyy/GKe3akQGS8O6MBew6/A43j7gJdet5qjp4Qa7PYypbjCcbcOAAXnh2Ap59/gUXXXG+/rOQnwaLhZVa7Iwupu++b/fOwP6u3x31nqjTJ/JgIo8ouq40hOaqUfMYDB85ln53BqqmV2EuvSFatWiMJsdWtbkso8riTcWaH5E3ZRIKPv/aOuu8eUoAq9QYvDJ+K1aw6JjIlftodQ4Z3mATlKZhgsRMcVLjRqh6z/1I7txVHWd2z+GcPCxYuAR/rvsRg6+7HrXrsbGMUXEuG5Q3bViHFStX4tf1W2h0q+Lii3vgjC6UGuWPuNwDcOAMAAAYDElEQVQc5p1emPAiGjeohX6X9jVV8+XXP+OjOTNx5ZX90KZde8Od4cDd0Ere1VldkOTmc9vQ/Jmzcc+do3G4UPUBBUKuhlyheqkuIp+fcQKoM6E65a9h/VrYtacQuw8eMmRFQmJqQ/+5B2mZw7oNm6OArYQZjD1q1KyF5uy37NWrD87v0hFVM5nV1MMq8qz4L3JeewVFP68MfrLre2+ucFaSOlJiTVpM2U0l11VnUPpC54RMESa9fm2kj7wTmRdehDKlpfmUqoE///IrplB/X3XFpWh7WmfL8WgWUxuUspUrf8b8eR+iVcsm6HvpJfSGmBviDdqFuWTpt/j2i0XoR4+u7antGTvk4MXnX6Jta4kLe/WwOCGWTbZkXJy3oklcZL3JdAcbqb76fAFWrPkV8xd8iZ3cH2ByYAbbzb238wUkWNKtAmee0Ql9e5+PvOIUvDv1HWxiH1CEnErF5C5jvFGO6ggy2mnpmWjW+hSK8UAm7y7DMVlsj1FKR/sTli5CztS3bCOfq56g3mMGWhKh4o6rzEIl9gIBnFoJSGO/TvV77wG69EQqG4itjYXpgwNHjuCFl19jDTsFVzMxmay+VjXFcZpEuqkHD+dj3kcf4vCerejPLvCGTZpYt4WA2L7rICa+NhEntzge3WkXUtlP9erEd5hGP4wrBlyG2sfVdfsVXH7Phv6dAEJniFHU+baXFZ23pszAhGcmII+JJd/e44bYbIIFXJU1ASGxcZPmuOy6G/DT999hObkhj0jz2ME51BHvRHNHMRAwduz3qOX9hOYtcdedd2LAv/p4RUwSy1ikcNlC5E16HcUscOtxczmNEB4jSCV5Mk/qJhRbaNQtj1YzG8eMGYOUbhfbpr9kehOSjly2lXy0ZBm+XfwBU8j30MA2cDgtZ8GkHZly6TfLseL7ZejT63ymXU6jdLBOYW44MPODj7Hht5Xof3k/tuK0wJJlP2HRhx/g2muvQEu25sgTij7mGCgX5NbqaEfSHAojBLN5R3IwlX08Dz3yGBtxqYrU3h3UiXO/vA5Hp9dv1cCbilo0NIf272U7Holm+PV73TZERtrlQb89dnU4bJTgujY5vj4efeg+XNyPDbDO7J5eOLSfrul7yGUXWjE787yPxz0iu1HupZSyDkNiXz9TjklD1bvuQFrPgZbTt73JKtoQyJVrN2E8G8luvLY/OpxxNgp4vzy8mlnq7k7Eqt/WYx6zn+1aN0YP9gKlsn3HiM4/NV69PvENtKU316t3L7qwFXiSu4BO79DSCjSZnCtS0RE2nAABGRE/xhgzrKOEAPz04w947IGH8PnX3wUt71zrPaVBXCwCDIbXBguJusD1kZT4PTEQoifC3ZFP5qmLenWqsz5xOS6/7nYkZVRDHRrplBD0WRJt324UznmP6ugdbnvab0QT1xspLcryQr2arTRpGTm92sjh3N91HZBFva2sntrZaJUPMsYY++ATaN+iFq66+ibbILKQbuYK2pqbbhqKKoyQZ8z8AHt3/Ml8/nAcU+tYzwwT+cLBe9x9uX3zHwzI+lBqT8S09xdg64ZfMeDKy9GYjc22iybG/kH2y4qY21NTVoSPgJh4YkgacnKOYN6smRgz5kEDVLn2LG5ByqZxFAT7DuUjlxufXZikloJKCYV5lzDn7fjN3JKbzOQqKCjNQXZqIvPomfS+ctnMmoCa3Gg3fNhAnHXBQEycMgeb/vgNXS+4CJdc1B3tmtZlq3yw4JKyya8jn7VmMGo1uxQScFakF2MorUz3MHv4TUi/7Eok1KxJhOidCSIUuZz1iJdefx+7Nn7FSPVJZGRXp93agieefAqtT26K66+/Br9wi+vcObMx8PLeaE/DHKUcVIH7beNmvDftXXQ5vR26sSCz6a/dmDzxNfTt2x2ndjqdO+s1l8u6o9hJwV4oV0EBX+Hi0V6RGFwF8u2bNuGz+e8ynD6A5ie2pAvaGFVq1LQQ/p23pmHqtNnYx5Kmy7w6zqTHQt9NjOMFt6hU6ZimpmaiacNqGPfovWjUtBV+X/Uzxj//GvMrbXFuv0GY9PY0/PD1IqvMZbEtvj7ty7XXDcGVF/dizz1LjlKJbIXJm/wqCj6Yj4ojrD94RtE4zqpaZLIqV12OzCEjkFC7jht+wqGqmDoi5ixehmkvP4dnnnkSDZqeyNRyET5btJSp85kYcdsQNGrcBB/M+Yjp8hxcz9JiMhOIquObYHGdb01+x1zUgZyjDl3W58a/Bnbx4/L+l7JWTEkx1eza/igCRLsk/4cAkl6pz4hg8ps5o7olJNLWwGotfjJMFbT8k/DSCy9g1w7m8EN0bKpJethNYZAALT0SxaCMSMD/PPkIbriBLd6SmLJCbPxjPb78fj1eevEVbNu02usNylQGD6LHhRdi7P1jcFLrViEjSnVI1ZD37DgULv6S259UvHcKKMrOHkjkXz8CiUx9yx2Ktp0KgSt/245/jx6GRx4ehTanncNeUFXuyHDs81k4eybadu3Ons98fDx/LkbcMhRNTmhu3pjWLXd2DVM2s2e8h66dT8P5PXrw9wa8M/kNXEqn4Uw2sPluGhn/OAIEWYht0gueXMw9srwPJ1HuzfJoxtTu+agxVWpG14oJxMKvv8Uz4x7D2p++84jTwgRPvMlGeH02BGQRQQN3JoVdiy+/8Q4GXNrb9nmpx/L5SbPx0jMPoODgXrMNkf6MCND/isvx7zFjUefY2pWJQM276RfkjH8GpUwgKoLW3NX/1Q1Vb/s3O5nrWTGlhItIo7rT+jbtPoCh1w7GU2OH4dSzephU6DydL3NLtW5Vvd6fNYtt9IUYykZc6xe1xqUKq/y9xZ4gcPfogIEDqRFq4IUXX0bdWtl0GnrjGMYzts+Et0eb9WIW0BwGa5Z35PonyIjmFpKVPVZ5TnWC4H6KHkJnESVi4dLvWcJ8FmvYcOt61xHtzU+uZtJo+FSYL2L6wK2AzoowKh+6B9aj7wBK0Hj2qOZQ/UzCtLeIREW+BniwdAKF92ekpWPokMEYdefd1kRsl82P8usVa1fi8NNPooBpg8zzuyD7ptFIO6GFFftt8x/hTiEBdu3Poyq7Hlf17oRBw0bZWpNoJ4RcvVJH+bAyGugfflqNWe+9hxuHXo8GTZp5RVJrpGQdof1ZvfwbHMPkXKtTTsWqNb/hw7nvo1efXujUqZPtMLIAVt4Xucu3lmnNAdt6VYHHUZGJdAJERtlcTq9nG5GkhgzHnHzdho14ikZq8acf2U6ZaCOf9V2SGELcaSc1ZRveFfj2+5V4b+4S2shcM9CeGKvk7DTuNLnqhgfwG0P/bz593xBZpleRBKMdvRBDBKtJu3Mb8zZDh7Ep1iROqQr375W1TaQKKVm+CMUrvkJGryvYPNXSGmZVYNenpJjPEBkPP/Uicv76EY8/8waLQnImnABlxVSx5q6z5WT/ISzgeywO7N2K4ZxTKZFo77PUr+fHPCBXH+ibb77FmoKqX31R57g69lYVY7egy1PDVs4Iv/aqAnebXdyiXYFOhRBsBQK4/63I0il0aN8uTJn4Ct56dwa27zvk7es8n8z8juqeZ7BL+hq2p3foeCZKDu7D/ffeifmLlzJTWBj4NdgAn9qQ7tGylzCj/Kq/8Mj/NH9LBjhjxo5Bb/rh3scpXIW0hiSPp2zrEwvxCUwhazTlnAwTmosDf7tyA55+5C688cZLbKZVC6GvK0kpB6kMcqqUwzrWwKdOnoYB/ftwm1Z7YzKNpaFK6eeHnjEjwIY/NjPqn4yzzuqCrmw6SKXki6AScrMXBCE1erGH4iZWguJyQe7SqTnAMtqmx10Wyu0dOYJROjXQyjUNG3G34/3pb3P/wLsMRPbZRryG9WrhpHadsGVvIQ4eycMll1+KC87ujIK923H7rSOwbuOmSq8r2JZ4+atMDTpio+qbyKVK2+mdOuKJJx7BGWec4SpNfn4gogpuUoOJRKS41QNDhztislLqgxtH3INeZ5+CSwZe5bwmh01rkxTJu+FxIVPKS778hqmYxXiA+Xt5ayYXSks4LR1JnFy7SmfMnIeDe3ehd++ebE853tSiMXTkAQVNatKv3mcJHYExtW0lRRkt64Nn8SRCjB14b6cZ4cC7RilbUwWOsLA+g7n6BfM/RWo2E02ZtbFm9W8sum82dktJy0STkzuzlHc81v64gD3zu9xGRItwFLkUxJ3T+OrJVG9SSN3Z7549LsTTfP1A40aNA7f4WIYcA8oP3Hg7EcXemkHr3Lx5D72ZG1kUf4HvtmjgqWlxvQgQgEqgJ6GK4Oz35yMtrRxXX3etNwuLEXVPpRq3OXcxdT1l8hS0adMC5593HqXEk4euUZxr7TkRQZOEuo23peh6eBOU3RC5n9GqJOX6E9ICp5i3YEGMq4ACvtJg2zaG8S+9hQ9JiNwjzH4Goy2cWL7IXFLfaxsZfQGn3hvbHhW68ytVUQylhjhxfwa7j6+8cgAef/Jx28cWtQ7a4iIChMVVEqKSKMLFh3xR05efL2QL5oPIYGYy9gmGMRpIbeTff70MJ1DlNT2hpTGbM6J/IvdFsC1mjWLlihW4iAnIk04+ye2kmCBwvzNEgDDCq26hldcWWY9bjAPkGunYLbc9YgzkOtKoJy7QC5DCuiJ9kscm1Be472nKOzNZLz1kxLFgTLzAh82tC+BHibi/Z0MjZGTQaB7HvVRbt++37oVIPurWqYXhTAvczkKRkmAR61tKICJAgDkydH5Ppby9+dpk6w0dMmSQRah2Jaw1JkrBL9c6/VlPZRjr6Jv3y1uS+tNeijdY+83MSGbt91+oWq1a5ZSG+UrKRptQIsTGknFuiTWBi4smkeGIQJdPbRu3lc/wW0xc3QWM7gJ+W/0DXnnpRXz0yRdsycs3pEeSYMAbMp0MUmjWfRc74yPJe2p14gk499zObJGcZu3fUf6oFbsP7rxrFBfaP9ZVIdAFh/nZGiLi0oC7WIwjNPK+1155gw25KdYeou1WNrYcjsC1Nl5YUkyyogOngt2rNJqm2L5tB7elTjf106NXT2swiN0enIM47JpqCuJRmQ21NK8xt3OKCMK3EPhx4GDb7BzeSme2J96oSGIsOCnD6p++ZWriLSxd9i227dzHzR4hNhBu9EYqU0cWCbh+DCopkkwVv9u0PRVNuaNm9oxJQWjcmP3jH53x4IMP4jT62OzsME4M2RQrmliQyJYaS4IKkfJmCJd3I6pcCMybPRdfLl+Fxx6+iyoog0zlKraE7mdUqoxMR8Rb1hIjPASDr/uducDdosuwds1qnH9+N7Rs3dqQH8oDLjuBmvbOI4shnAC2essF8cD6gEyGPcsp4LWj0QTDBjSMhesuehrY6qr2qLusAqiMQdfOP5lK4N7hpcuW4leG6jsYceaxkUb3yqgaF1WSN2YTXP9r7BQ2cGXwXRtKrvni5WH169cXDz/6KI5jSkEE0EfI1jLkQpqfrQytTeEE8TZzR5YSZxvYbHD3mIfw6usvcqNhTSb13E+3F7YEgvn2VyegSSv/URnT0BEhn9+FfCHUtOnvcfxyXMq2lGrVq7mt1K6eoPVEVMOVVLiOI2IKQkXCJh4xFWRYsYkiG2CcFBk2X3NEK0di4DYRxXAbaFnEvvhtm9dRLa3C7+t/x3c/rcIy7gEoZPhuHpWtLH7ngV4nkGxlTv849V1K2ATFtpUbhg7G3ffeR2KkGcfrihAsn12crGhTAFiZQ/8ZQ/nHpIBDa7PhIL4d4J4HHkFHvmxJwZJH/e4lad1StSb7IoDWx/GiF7AaugKTbtu2GzPfn4Vm3PvVk+pHMZC5saFH1YJOORAinvDy/yOAR7gB2tjy/UGzJfoKnGGLCuft0G4SWwdFwq9Ip1Ywoj3AfbPjxo3nLnJua833DX96Rsu0LQrajCdk/o8jKpBMIaBBg3q45547cc211xmQRoAwnctx4NKI88J3PAEiP+DO229DuzO7sebbx+EWDDZqkGino7uxhnFHZOCF2Pf3P6zEN18vR9ezTkf7Du0rL0dwBWmIUi7ReJU1Ycqu6WLrv+Fire3YF+aiUfmxMSNF/TcCxBZgz8QXXAQ8uwzoU4/ma8TmffyJVdXEJsq1pDLrVcaI9cJuHXAMXwTy8cJl2MOaayC3ISfi5LZtTsJT4x5Hl7O72vVkibnLc0yFOYyOefs3WkMgUAT/9KlT8eumPXjsodGeQtH9kpa4+wM9nPl0PswlSvkM3Bsw92O639upfvpQLdbx4SPGDAzgJwNMf0OitSaaibTUMXkt7uVCDkzgi5hZP5oo//MrqK+jiMehS5hY+/6bJXiNmcLFX69gbxXVkPQ2lexF53fCXWPvR3pKFubNmYfH//M8r7P5KswuJOtVCt3OORsT+NrJ+g0buVjLCxVy/ub3R4s12KLIKg5Qjfv7b7/iwcfH4+23J1JtaYDKYC6ms+Iet+XHeUL6Ke9sytvTzQ295pqBtkfApoyIHWFPnlCY/yj86z5rzBLS9IILI3Uci8cRQNSP3NmgbOLhiS0vnmgK7qLRxC2lzF//ypT1lElvYtbcxdxhX8K3iZzK3SP3ofWpnS21/fXSb3AlX45awPYT/0j3MrfEt5L0v+xSvjzkMaTRczFQg3GLtgREnOfiHlgnxgmR+vC0RT6bqq66cgirYK/ajn+rlRvnRoqokmtjhIzaHYU4Drf/wCFuT30HNWpUx1WDBjLz6f5NAFuDhcRjQGvAfpxAhEAsxmtaVLyO8bFiZ7QuqflgsCNDE8dcQZ0GMCJERCJpul6Fjj/sfQp5fGVBl64X4oQTT7GefVW83pg0A2Puus1dyChc5wSNGjbEiBHD+e4JdhQHFWNagRJreTZTHwr9ZTOCWrLAMej2mBrROXVklGM4X0Zy5eDhOJ0vF5R3fZTrGWTCu6z1I8hjHHo2//kX5n6wgNXBE1h05yvLIo4PdIzgkZfgb040MarUSPplqQhNEIKQyNBEyS1fS2Sg9IRTwXH6d2mphDPCuQMfU5r2nH4WFRxmQaeMLzOqZkUSubN55Pphw0Zg8ccfCLWm3yNkd2jfHg89/BA6nXFmeLu5EmDyq7nRTnl2giLvJXpht71g3Kb1VgCjJX9bGCMm4v3PjXsaWbWbYPCgSy2yt73I5kXFsZ3SLTGVEqgYFvczvbrPP1+GM8/shC5dzrCBIwkwYkirR4IXGzIOa7rG/H78dJUsH1IOMcgjNj9qxHBSs8WF8jHNFakBM3B+T5RN1W/zkvT2FKUs+JfDhqhbrh2AZd/9iAL55DKyRF4KN3T3YALuiafGsWOOL9O27QNeLNJcCq5SlObVcOZKin6euo6Q6a5mJQF0ftEnCzH7k8+ZPhlnew70mHlWomZgyKPSCCJnpNJ4yzKqyxUrVnFX/HlozXyRTXaUuohIErGjUyMuM1EpAbGkUYRo3XkUG4cL4ZzRWvNFNiOmZvyxyCu1X5auqJSc6FbhR8GP7lWVqoxdaX9tXMMXxf5IFbUIy5evxpZdh5GSlY0h112NUffdb/YgTUUTEUD5eM6lYEsNsQqULDqN4FJFSz65XjVPpKq+o+At8vD+3PAHbr5jDP346SSy58CS2ctv/ycUESvHIzXOoOvyJyTgurUb8C92Pzdu5M22MbxE6ArjuDaOE4fovCLhGMfGiUlkxIK6jbln7g0EebZJ4tRQOO0EcG6IXQ1tGHZN/4l+/Is2zFgB34oR3JdcWkQVlYdDe3dg/eofsY+bn884n4s88WQbUFyqh2PpBnlJYeOiQChmxcuR6KkDESgSBklPVJDPZXWuX9/+mMG+ompVvV/T/r8N9J9xSYwKMYnQuvSOWY07b95cbOUetkHXXIlatdgZHaHDlh6ntg1LppTi6Bqkwd6ebsionMw5JKSM7LnwYFA/zvTR/QHFcbBGadtKq6ZcAZ8wP1riHWyICCBtERHF3qTht2h2JaiL+Y6HMuqaNO7ZSkxS4syvx08fxUcRc9jbeQ2ssMh44Y3Ocx5JXO/uvfEfJg9bteAbXCxa9aJ89H/yEL9SPw5A82sb9ywU5ufh+Nbt+doFbgQIn4jpKkO7iPtda9iH8xjcKshYijSyupH0OQPbIoxjAyReGvw7+p2j7ZbYBL5+o30YO7I28dwRk744ejr3xcEa7IvS5po7zhuMEaTS21Rw5oOZjeHHM7bcHU+rKG8zFs0T0au++BhN252OqswJGfyyU3ZPJTaPIrjuiZZmISzvDR1vUWox8pzcvQ8S5aiolAERgL/+D7b7zLWsPD52AAAAAElFTkSuQmCC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0" y="1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197021</xdr:colOff>
      <xdr:row>0</xdr:row>
      <xdr:rowOff>57150</xdr:rowOff>
    </xdr:from>
    <xdr:to>
      <xdr:col>1</xdr:col>
      <xdr:colOff>352425</xdr:colOff>
      <xdr:row>3</xdr:row>
      <xdr:rowOff>190500</xdr:rowOff>
    </xdr:to>
    <xdr:pic>
      <xdr:nvPicPr>
        <xdr:cNvPr id="3" name="Imagem 2" descr="Descrição: grasa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021" y="57150"/>
          <a:ext cx="1003129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304800</xdr:colOff>
      <xdr:row>2</xdr:row>
      <xdr:rowOff>114300</xdr:rowOff>
    </xdr:to>
    <xdr:sp macro="" textlink="">
      <xdr:nvSpPr>
        <xdr:cNvPr id="2" name="AutoShape 1" descr="data:image/png;base64,iVBORw0KGgoAAAANSUhEUgAAAGAAAABFCAYAAAC1+eO9AAAAAXNSR0IArs4c6QAAIABJREFUeF59fQfgjuUa9++/pxEiOyKjCEXFSXU0jJA6JUqLKEWDppz20GnQTiVRKCOjhVRUJw1lVERE9h7/vb/f77ru5/2/Ot/3vZ2/93mfcd/Xfe11PyehoryiAvzoH/0l6Mf/5VNRDpSX8S/cVKG7eS5RD/Af/U7gcZKdAMrKeZGjJfCkzpeWlCMpKQFlpQlISeUV3cYhSkt5nMRDja0x9Bh/J/Bama4lhns1KJ8RHMkcR+fLCYx+CyTBpSE1rlZUyj/ehgr+6XwZx0/mdzG/0zg/Z+J6+C9/az4NUsZBDCwOkED49azG1VISDBDBZStFakoC1yOYuSadC3DpXASnUJtAfCQGHNiatTCbhDjTIRdhBPj/fniHpi0TEXicaL99ccK3xjMEBAJESNCC7DpPlOthfpeVIBDACaXptUARTsciRIKA1FwlZYS3zBAVYTcxKRGJKUkkGhEiJHKOCElGI+EprMiZQvc4vEm8oONkEVywkMCJOkdqVfBCGamTKIQJsVxcYmIiyoU8LULzaDwjlNYgAiQasYSHCv6jdevZvzOxYIiAsuO4TwKpVxEB/P8iQiQj+halBWQkMSKjITxwn6htP5ypKj/hRxmRKS5xoJxbNb+QVUGEUFRQkVuIkt+3onj1WpRv+gtlR3bwPkpQdi0kN2qG5FbHI7Xl8Ug4thoqkpMNmbFlG8F92lLNZXQiskVkzlHOOZxLK1BaUIrE/CKUbt6HonW/I2H/HpTvL0YJH0pqVAupx9VD0okNkFyrGpCueYjwcnFuBTgtEpMTjYgSWsGgcSMJMABieHdxdzADcH6KEki2MwL8nWwRBiN8/l1OwgBUYTamcUn0sXvDA/EUjx8jfj4RIK8AZZt2oGjuZyj99iuUbF2PiqJc13tGKEqTcQLRmJKOpDr1kNKpM1J7dkfKyc2RUC1bYuSL/hvdjcjROarCipx8lG7agqIPl6Dwm2Uo37MDyNvPOUoJNZFMPVhMRKcmpyGxRm2O3w5pF/ZE2mltkVinBhJSSYw4/GjtEQ9UiOBOX0Nq+IoRgHeGG8KXqaBAgIBTuxJxJuHxj5AUR6g4RndK+nyVn1IizgDjgsLZ+PEdSun+cpTvIAfO+xT5704B9hEZ0qwCy2Sbx9Ir/DYJlF2xY9d5STWPQ+o/eyDtsn5IplQgIy0mXTEEiIbUmxVFxSj9dTMK35+HwkVzDOkUE5TRCFFRuR3QfJy3lCopieNTC7l6zayKlLanI3PgAKR2bIeE6lVjajFBNkkYF5gBCYaKIH2O36OuVAqsEeB/MBOQreeCmoioejSFA9LjMPw/wmRIO5pAMrTCrRRy6R/bkP/cqyhe+iEqSor8TnJ9kghHoCtkTe1WIcbHkbCZ7hUx9CMpFUntuyBj0JVI+UdHJFbNCDfFqcFCqrX/rkT+hOdQuu5n0lMENuVhxjeR80l9VtBaG93JGK7aIk7hd3IKEhs1RXrfy5B5SR+qwGM4fyISkt0pMIYKIhgjQIwrgwr6m4hWGuEISwFhEStrIFn5YiKiuLgYBYXFPC6h7pNJAlLTkpGZnoYs/qXKusU/GC/6ttRKIRECyzb8hfwHnkbxD5+R/xwZibIxOuLN5TTA8kb0w8ng3GDaTudki0w6fNKU5m2QccMwSsRZ5NAs95B0rbgIJZ9+idwXn0P51k1COREc+C4pmZ5RMT2kBCQT85FPUiFvwETbJVjSGOOzmnWQ3X8QMgb0R+KxNV3S6RXZtwCJtIZ+RH+RljEVGTeW3FAb+G+IF1cczivC7r37sYd/W3ftw47tO7F71x4cyMtBcb44pQLVa2Si/nHHoVXzZmjZtDHq1auNLPp5ZhfkQQgGm9SR6EacyN1zCIefeAZFH81EkjwhElTclESEa8llUgO8OVGcz+eEmJg21Fo1ljg2iCiVBf8jEltTXw8ZitRuZ9FwpqOsoBhlX/0XeU8/jtK//jQAxDrOsCJFIkoocWlaf+RlGMyBGFoDr5Uai1DlGfooDMc3Q8Y1Q5BxSV8kZmUaM8iddkkIkqMFB7fU2Mdw4gQIKCeDkb110vx7fqT79hzIwYYNm7Fq7UZ898NP+P2X37Djr03IP7SXbmShc6DN5EAnpqShToNm6Nj5Hzj77C7o1KENjm9wHCUj2Xz/wELOwMbh5SiaMhsHJjyDivyDtsBEiXwgQKoQQw4tMqS76pEUmvQGQ2TellBoa9F9RI4QRT8w+cxzkD3yVqS0bonCdX+g8JmnUPTj1yRyMWFPMsJGLqS5l/JqeK40AKiVpUjqRWBNa9LmkuBqkP/Q3UnpdBayb78Tqe1PdlVk+jHYDOMQ3mtECRwjbSmCSrU6up0Apnb5dSi3CMt/WIXFX/wXy5Ysweb1a1Gcd9CQ4Za+0p+PVIJzjQ+WlJyKqrWOQ9d/dsOAAZej82ltUKNaRnAz3X214GfnbhwZfANK/9xg3CcjmKQAQQByPBFA/n0RiSLERhOUEPAkxQeRdMlXl2QZoXRMQhn2MpA54Frq6kuQM2M6yj6lwc05jBLCmUzGKZW3IzHUeNQ0CjPk+VDh0S3kv1xniuICI0CIJYRg3WcSyfn0u3otpF9/E7KuuhKJVTLd+CvYlAGXehTh+FvHFjhKQoMLHPCv+VwCNm3dhxmzF2DOjFn449eVdMcLzOfVrOVmrIxeZgyd5/y36+fIjrtopaam4ZTTz8L1112Lfr3ORbUqWXZeQYpUa9H0D5D35AOooGG0KJIXEmlXNJcQmsIphBQRx0aUN8Kj0iCmMbUfCCD4JNa0hfaxX/UaIaVjV9qXZUjYsYUubAIJIMRxPRy8XAi0dYiAmoNxgeIGY1sSytZFYmltQoNcXC1dAYVu5+8EMk7KeT2RPWIkY5MWPOecXibGcV3jkTBjBsFnQbcdxxDoccCu/Tl47LHnMfu9d5F7YI8htkyxu2lLx7M40iGtVFc2kmccfDHBmJhHwQW2anMqHn7sAZx7VidkpLtd0AKO3DIaRZ99TA+HgZDnMjziNQSLyys9FEepsbx5LrYUG8iPtWCpFEsFaCTT8byXKiIhld5QcQESlO+wJzwat3lMFVDBxTNQYDSptaRgkMWdms1Mjdgj3JMobhJCm7WgursdqT26B0McUigiXOB8I0z4SCU544aVFZeUVTz9wlSMf+JR5B45EPP1y+gfB/PswBuXMY/C6C8lhYtNTTV9WkLPqJAhvLwkE1cNb36ih+r/uuoajL3vDpzQuKETgEHQwUHXoGTNKnM3RSj3eoREJ0CC5WTcHzfpspA/iEWkaMOaNJfYRFytQM38eSOMCOa5EyNVZBiNAC5ZCUSimMaNspvkyAsSd0eph0qfRfIRZF8qTGPUqIXsW25FBtUQmCIxGxC8rxIe7DqUi8OHc5BZJQM1qmbjwJFc7Dywl1KRjNOaN6Z07jpYce7ZPbF98wYyp7gw5GzsmMaJ1KtbowranXwiTmjaFMfWoQuWnY7UrCwuIAVFebnYv3sPVq5ag+9XrsOegzkOWOCcWrXr4oWXJqDHhecygZWCcnpS+6+5BuWbN1niTcu0+yNTYoFQYA9JoRAWcjFyFeVtGJGMcw2NFpg57XRGnOfIMwI4MG4Q/fYgaTw2t1FSIGYTI3DNNrrsFc9HmNS4ZgsshxK0gpMamdmoMmw4soYNRWIGrZeuc47d+w/jiy+/xvr16/i7lC56CvILFGuU4M99+5FfWIDnHr8fCUuX/VjRu3tP01tlTJQYFxPppUyEpZLbz2L4PXDAlTi5XVvUrlOblKxGHZ9Mz4diIDFlMqQwPxebN27E8y9OxAcLPmG8QH1uiHExvG/sWNw8fAiqVa2K8i1bsPfqQSTEdjOo0oxarDDoupH6k88ZQsW9vEb0UCfrXtfPMfk1pLtXXRnQR5lSv0+janwRI4ofZAs0EBOzSDE1RA+Ip8geRi+zIVIbYgBzMkKkq5jA3a7Y2MjMRPbQYci+cTgSsqjyeDm/qBTTZ8zG0q+/wqEdf9EbTkReSRKqVqmO/Nxc1K2ajJUbt+KdWdOQMGP6RxXXDbrKEkuiuFnuwEknNjseTz76EE7rfC7SSOmgcl1vm1r2HIhg2rRlJ5567EnMnTUDJUqohbEE6qg7bsPto241ACr2H8D+qwcy77PRjKo4P8PUhfkgph6EbFOTvF7GRWvJJvzGhcJJsEfGbe6nBw3vEW0gkWdKZVgrUSaEmktLd8SMpc1Kl5O3pBgT8JokiOLJTKXDoS9Tq+4t6glzJTV3lSouAUOGIYFpEN3/08q1mDFtGjZsXIfzzjkLdY+rhffnfkIcVkXzJvVxbudOeOb5iXjmleeR8PILUytG3T7SCCCkCWgZ4KzsLPRnfuXRJ/5DfZ9m5xMopvJA3JVKwMG8YvyxbS/WrluLrz5biOVfLsaendtc34qLicxMBmX/eXocLuvfH6lJBLC4FHtvGozS5d+ikMOk0tNKUfgbFi+mkw9uTgdPi0tdfUuleAAWXIOYmhNiIl/M4gEiTylzBZPyYoRAtzOVBJRkmb5XTCAp0CCGcEmMVBjPB1Uo6bC6gtYkiQrMZ+eOqYkqN49EFdq1RGoG5vowZcp0LFy8GA3rH4shNwymkKTj8ceewrYdezDm/tE4+eTWGDLkZjzx3FNIeHfK7Iohg4fQPRJHSO8L0DJUq14dQ4YOx+jRdyKXSaz1u+lHUy2V5Zcik8s5tmYyPv/yM0x9ZwYOMo17mH8FjJCFdH2S6W8xyMC/epyH28f8Gye2au1+Oi8fefYx5L/1NsW+AunKB8kf19XgwaSGCFgyIf0v/EtahFSLJcywOrIU2IjtpEZ03S0uXdmg6xXM2Ue2hMcpNp6KKEHVBQlQVK8agDkARhwSgI9JoqSyTJlFaQlJZPBsEpucgOybb0X2Rb2Jw0TGUoWYMH4CPv98CQYPvha9evfBTjLla6+8Ti2xDRNeGo+6zKgOGjQY4579DxIWLlhUcfElzGmQAEpEyRcWj6WlZ6B7n0vwyCOPYsniL/D65EnumlJsq1GULujRDQf27cTrr77KvJB0vn8MOQS4RpU09OneFdfdMBItTjoVWdSP8tx0a/F3y3Bw5M3MRjKq5kKFaNdq8oDKkWzIlv5XCsAw6QUSx6MjX+qAx5a0M5vhBIgKIylGzwpQGcaCKcvridjBxZTbqjmU9uC/XnwplwrjeLxPuSH583JzxVZRDaNMvr3iCDJrepd/IGv4rUhvfyqOFBTh3Znz8dUXnyJn/270Gngtmnc4Db9+txIbfvkR25lNuGn0A8g+NhuPj7kHzz//LBI2r/+zovMZZ+EQ3UOtSnrRRTwBDZuegLseehj5O7bgnrvvNfHTJ40G+LzuPVCrZg3MnD6NFr3IkJJMoOvRYzr79FPQ+9J+aM1AqCyjNo4cLkPd2pmoUy2NhpfLo+d06IarUbbmF5MYM8LixCA9IoK0kgU1wrgIL840m+OuqbmtpqJdQgJZzOi6zdApqQxP8wUT7lyuaJAcnCgKGuqjMCmkNky38H/EhVXqTMIUIYs1KR2sqZoTQjgz+1+BrKE3oZxR8Vw6IMsWf4SUtBR0OKk5du3ajsMHjpCYxdhfVhUdW9WnFGxFUVEJfvx9E6ZMm4qE4sLiissu6ouFS5c7wEHcRIgk+qontDkFLU/uiM/mTEV+Xp4BIaPXqXNnnNSiKVZ+8wXS0xLRsW1LtD6lA2o1Ow25yMIvTDOvWfEjtvy+GrmHD6HmcfVx6x23ot8/OyODwBd99D4Oj3kQ5UVFluAy7WqcSBQqL2QiLyQEYxdXNYoZYSOEuNR1uMUqQc87yj0dYNwr9SUEhm9LOXtO3AhpCJdq8sMgTVJHleN4lOGGOYHhbVKD+oyCyf29+2H95u1YMH8OPcB8VGe29Lxu56JO7erUKGXYs2snXn5zBkaMHIJjj61CPBbilhH3YgKzswlMK1csnDkLl18zlHpWAJLG1BUlJSE1QCIkk+JFBQXBA3BFe3LbDriBWcc2NCg7D+dh7aZtWP3zL9i0bjUO7t6KgtwjKOQzJUwF65PMcRq3OAlvT3oDbU5sgqTcHBy+dSiKlv9AleA6NyTi+dvZ3ySOnBcl3gLvx4IrI5IhXBzqqQrVeKOMpUuKh06VOSVXX0rJGrmDJFk2U+PYvebuGEP62IE4RkBPe6g2nXZuN1S58x4kMxr+dNESbNm8kbii20zidL/wAjRs0MCItW/vHjzwyDiMvvs2NG3WmBrhEIYOvgUvvvKCCFBRUVSQj5uvvhrTFixBsiUulP8vMfXgC3CD5/bM/fW09GzUqN3Uvg8fFMIPmC2wQkYIgJwzHWADmoseOuo+jL3tRlTPzGJ16kfsYlCWwhqDivbKZoojpZstG2/cL4/Ic0ECQOccg/6x9IIiZRGMY4ggptEMzwGBpt7cq5HW8TKquQSu0lTn9cA2uLguicGi23mTDstiurgk12VAyoRi+lXXsyCTircnv43E9BRqg1QcYbTbnamJ+vXrOQH27cXYBx/F6HtG4cRmTXDw4AHcdOMdeOlVuqFlNPFSO/u3b8atN1yH+cvWuM6jBEQcRN/HBvJspof6jhLnSQcwEMcIJU40a2kcZalfC7qA48ktc2bNRrP6da27ofCt53DwifG8R5m6kD435lNwRPIRUdLncjosFhBTmMsaso3BLohBvFQZWQMPqORcmN9MO+WubqgzKAUSCJLIuVWPMI73VRtBo99ltnaXSK02icfpF3RjKno0kpq0QBEDz9cmvs4sAe0d1XS1qlXQk7XqatVYtuQw+/bvw7/HPoo77r4DzRlbHT50CDfedDsJQAkolS/IUZVCLTy8F+8ybTB5+hys/nO3IVvnIyRHVSsPRFwinAjO5W7onHMiYxhjVR6IKOlpaZg1cy66nNbJqmlJ5SU4dN9I5CxYHPx1jmVFGSeYPBepFVMiTAUoa6rUcWDXUA8Q8iN145AYbDpITSGHEsFEkoo7dsEkgCMqUOOBGXqpXkOuq7JYwi+kZix9LXtAUUlq1BBVRo5Ees9+egL5xYV4/c03ULNWHfy1dStatGyGXhf1onZQYJaAnJxDuPOusbjl1pGMAZoj59BhSsAovDiRNkAE8DyMuAuWOHrksQl447XxRgC5laVMN0S+UYTQSAJcCUQEiFCveV2MPaEXSYwWmIzX3nwT/fv2MU4ysuXuw55bb0D+Nytd/xp3O64UFVsyIhhJqbgo0o1msyekHixXr0ys+/lGBGVEGSCxlkouK7H5kglbMSUp1VIMTHsrBqB3JvZRCGbSTMmTtgupJ+cG9STVroWsAQOQdQ0j32xlBxJw4NARxkNTkZ6RwarhdvyjSxecd143T2Hzf3kFebjjzvswdNgwtG3TCrkkwC0jRuEFU0FBAlzdUFz27MWNLDIs/nKpcYUkwAkQ6b9KEgReizG5EKq0c3X6/I3q18RBGudNjJSLS5h2tpSCE+Xpp5/FYNqcZIq+1IkCmMItG3Dg3lEoX/mL++nyvxUTmG9OOAicAjQ3E26Hyiwl7L6JIc1iECe+JcX0n+Yw+2Liai6tjHSxkM17UvhNawfGmJwzCakMJiRgQYMaQc27Uq/QsTWQdQUL8oOGAlWOcb3IG39Ztw6fffYZPaBSOhsJuPD883ESvUerW5C4uQxQR9P23Th8ONq2bUWbeQA330IJeC0YYa0qkoBDtNCP/PtRitQkQ6xlSGUMg2pxCxDuP0rRJLAMWQeX9T4XvRgjNG9zGiZNfg/Pv/QydeB+53RCJKQ/P348riQXSfdakKWrKvRv3ICcsaPZtfCHGVsZYnMwxdmGP7c3MtYWfBmSvQbgpAjK0Nbj+CmnCrI5LJZwD0fJPa0p1aJi/WaxxqSGzoXaaUwChDx5Oy6NyUL+xRch6/qb2YNUy5sBCL/SHXPnL8BeejpHcnLQsFE9dO9+IY5hikJjiGVy6BHefff9uOmWW+g1tqAXdBC33HwnCTDB3VDTEkHkc3Jy8cL4lzHuqSckzO4eWmrSv4rFDaYL3W64uLrBPenU0zHs5hHoekZH65548vHHsfDDuShm6tXUEG/LZKF8xox3cE7Xf9oiPK2k56Wbyek/foUjjz6Cks1bLeo2xrUo16VABlGRcjSvOY4BDj/rtVmRQlWwcnXOUQLVdmfRtOC2xFoozAfJUCOWtbWpbiyYFARyvCSVsJgXy7zoQibchrMhrJEl68zV4jjb2Kwwb+4cZFLqxWgdOpyCf3b7pzGbMspFLAZJAsaOfQAjaQOaNGuKXJZHR916N16eaBJAAgSbJlwWMpz+4vPFGP/ME8ybMHLlZCkSTQ64dc8+rFi3gQ214iF9FKi4YrG+HX5Xr9MQrdudicLCfGxY9R3yrcjjPr4Q07hhXcx4fw4BacbYggAyTsikYa7OXh4zjGoh+e5zHHliHEr+3Ob5H9Pnzrmml3lMvnauCT2nzrLCv5HG1KfJrQYNEuTr5LlQDzbPzMTZ3QsvvYol1BOksegkMIWedm5XJtxuQ2LdRjZFKS/mMpotJLG++PIr7N21FVV5XwHT8t27n4dmLVqa7dy2fTeWU6Uew669Oe/PwG233YoNf21HVRLrlQkvYeKkF70m7NrFv6wYToodOcCCCdLpKjL1lsh2YhqpxYs/wx133YP9Bw+HR+LtgpMkrN50fmRMtehgbnFK+7YYfPNdNIKl2L2dqelDe9jWUg8DLumJJnVrOWcXFaDo41k48spElG1l3cCkwJS7E17pi6A2lTxzlpeqCBF0oI0hUc+E1LhnRPlnDZxaqzOSxStWlNFYVuY32JOqZCPzgguQRX8/qWkLI/6uvQewdv0m/Ll9Kw7lH8bva9Yw69nAHIrmTRuiz8V9aYzZpsLJv1r6NV5543U0a9WSsU0F+l7cD6++/DK6dTsH8z78lK6rjHA8AcQsqkGYGnSDZgEhgSlkXLBo0We4d/Qo7NihZllfjbgmAjiyE+bzqKQXjKZ71VQ3XFx6tWOQnFYVxTkHKe3e+5mUmo7ho+7HXSMGo0ZWuqtD2qLCD2bgCD2mir0HLTp2WXOV5AyjSNjOGKCGRMe5GU8fyNVRFM3aCXK2Mr4e0+g3dbndyDlCPTspMwOpXc5kufEOtjyeZOr2z+278OHCz7ByxQ9IKDpCfz/b1OKBggrUr3ccrrisL9oyKaehBOuihYvx0aeLUEAn5oLzzmaUnI6JE6czgzAQny1ZjOeeeSwigCPbpFhwCPGhJTC/qAx/7dyPn1atwqcfL8TiBbORTx0W1YuFZAvPuerKArfnZ9yzCoji4MksYarq5h9v1/ACEFDj2Lp4aNxTuK5fLzPUhrGcfcif8iaOvPc+EvYe8oypDKnYXx6P2aYgeXbKdan5WyF3ZFeNu4MTFL6FINdIVGshCrZ0NXV+GvP3Ged0QdrwW5DYqoMRZ/NfOzFr1jysXvEtm9GqokbNetTvVLnVq2DblvVo2bIFrmJUn51dxThArLJh1Qp8+unnWLnhd6Yh7sBuxgjffvUNkqsey4RmMm4ZeYMIoJU40qOPTkkSDhzKwfxPl2HpV1/jO3YR796ykekG1Y50vyUBAoKdAFFa2OnvBI0G9tDf1YRfCJftW8RIQss27TFrxrtoyijZ5I67J8p37kDee5ORN20mEg7nVsbfnN/bFg0aZwgjtgdlJgB2bLN6fVd3RjYh5PZFw3KmXi0K4LkUBk/pZ7ZD5og7kERbJhu3j37+nLkfYfnSz82JaNmiEZNtXbF3/0H89/s1bOnZQd+/My5hBjhNndNmFLUZpIyG9i1USUvA5XRf1b6ZR09p7EP/wVUDL8NpZ5waCBBwYpLNZ0UApijwy2+/47ohN2HLH2utVuCbKUJ+yKU7xuGufhwZ8R8Pb4RMed9+2VFRafmjoK46DdkH8+bgzFM7OlKtLEh4dv6FgrdeQeF8trIobS7kC70GgBvoSHRtDjlGVp3RsRdyfDwnijNbsHlmP5yB1KmQ2rkDUm+4ESls9k2iysin6l367feYP/M9+vgpaHpCQ1x7zQDUrNMA3/z3OyxZ8iVd0N0495yu6N2HRRkVImz4BPy8Zj2mTn6TLve/0KHjqZaQ/PKrFZg78138+8ExqH4MW91lAyIvyNfhPrK64datXYfrrhnE2uYWX4sVRrx9xKSfsKcqhcNniqyPKPqEi/zp5Y1K8lRWbEO4L1eR90kdtWvdDDNnzUEDehu2BlM1vC7ffOOvpo4KqVNZ9a6MtM37UrAme+BujSUEIykQ57sT5nIZ2i8i8kcd0IpJ0k5piXQ2WSW2Z18pjWppRRJW/b4B8+fPRoPqGdi1ex8qsqqh56UDcHzD47Bk0UJ8TgIcV7c2Lup5ITp1PN2bsEiDAnpJL78yCdnMRlzK0m5tdpMczCnAIw89gX+ccTL69rvE0v0WCce0dEQAwcw179i+DXePGo0PP+GijVH8zqjYrbxOsxYn0uUsxAa1X8S43/jTuOx/1U3lFeWGvBmkAtmZaXjo/lEYwgAlNVSbojlVpUulKJRt+AX5E19mU9dXqGDUqTqVZpC/L3XknhKhUPujpMQ8U7cxFsxZ9cy5X0iKkmvi/vSTWiLrttuReObZiiBs/dv2HMDU6e+gTnYi+vS5GLt2bsUKtt/sZu9sQWI6cplS309vqOPpHdg5MoAc7Z3SyayHfrP8J3zE+ODyyy/GKe3akQGS8O6MBew6/A43j7gJdet5qjp4Qa7PYypbjCcbcOAAXnh2Ap59/gUXXXG+/rOQnwaLhZVa7Iwupu++b/fOwP6u3x31nqjTJ/JgIo8ouq40hOaqUfMYDB85ln53BqqmV2EuvSFatWiMJsdWtbkso8riTcWaH5E3ZRIKPv/aOuu8eUoAq9QYvDJ+K1aw6JjIlftodQ4Z3mATlKZhgsRMcVLjRqh6z/1I7txVHWd2z+GcPCxYuAR/rvsRg6+7HrXrsbGMUXEuG5Q3bViHFStX4tf1W2h0q+Lii3vgjC6UGuWPuNwDcOAMAAAYDElEQVQc5p1emPAiGjeohX6X9jVV8+XXP+OjOTNx5ZX90KZde8Od4cDd0Ere1VldkOTmc9vQ/Jmzcc+do3G4UPUBBUKuhlyheqkuIp+fcQKoM6E65a9h/VrYtacQuw8eMmRFQmJqQ/+5B2mZw7oNm6OArYQZjD1q1KyF5uy37NWrD87v0hFVM5nV1MMq8qz4L3JeewVFP68MfrLre2+ucFaSOlJiTVpM2U0l11VnUPpC54RMESa9fm2kj7wTmRdehDKlpfmUqoE///IrplB/X3XFpWh7WmfL8WgWUxuUspUrf8b8eR+iVcsm6HvpJfSGmBviDdqFuWTpt/j2i0XoR4+u7antGTvk4MXnX6Jta4kLe/WwOCGWTbZkXJy3oklcZL3JdAcbqb76fAFWrPkV8xd8iZ3cH2ByYAbbzb238wUkWNKtAmee0Ql9e5+PvOIUvDv1HWxiH1CEnErF5C5jvFGO6ggy2mnpmWjW+hSK8UAm7y7DMVlsj1FKR/sTli5CztS3bCOfq56g3mMGWhKh4o6rzEIl9gIBnFoJSGO/TvV77wG69EQqG4itjYXpgwNHjuCFl19jDTsFVzMxmay+VjXFcZpEuqkHD+dj3kcf4vCerejPLvCGTZpYt4WA2L7rICa+NhEntzge3WkXUtlP9erEd5hGP4wrBlyG2sfVdfsVXH7Phv6dAEJniFHU+baXFZ23pszAhGcmII+JJd/e44bYbIIFXJU1ASGxcZPmuOy6G/DT999hObkhj0jz2ME51BHvRHNHMRAwduz3qOX9hOYtcdedd2LAv/p4RUwSy1ikcNlC5E16HcUscOtxczmNEB4jSCV5Mk/qJhRbaNQtj1YzG8eMGYOUbhfbpr9kehOSjly2lXy0ZBm+XfwBU8j30MA2cDgtZ8GkHZly6TfLseL7ZejT63ymXU6jdLBOYW44MPODj7Hht5Xof3k/tuK0wJJlP2HRhx/g2muvQEu25sgTij7mGCgX5NbqaEfSHAojBLN5R3IwlX08Dz3yGBtxqYrU3h3UiXO/vA5Hp9dv1cCbilo0NIf272U7Holm+PV73TZERtrlQb89dnU4bJTgujY5vj4efeg+XNyPDbDO7J5eOLSfrul7yGUXWjE787yPxz0iu1HupZSyDkNiXz9TjklD1bvuQFrPgZbTt73JKtoQyJVrN2E8G8luvLY/OpxxNgp4vzy8mlnq7k7Eqt/WYx6zn+1aN0YP9gKlsn3HiM4/NV69PvENtKU316t3L7qwFXiSu4BO79DSCjSZnCtS0RE2nAABGRE/xhgzrKOEAPz04w947IGH8PnX3wUt71zrPaVBXCwCDIbXBguJusD1kZT4PTEQoifC3ZFP5qmLenWqsz5xOS6/7nYkZVRDHRrplBD0WRJt324UznmP6ugdbnvab0QT1xspLcryQr2arTRpGTm92sjh3N91HZBFva2sntrZaJUPMsYY++ATaN+iFq66+ibbILKQbuYK2pqbbhqKKoyQZ8z8AHt3/Ml8/nAcU+tYzwwT+cLBe9x9uX3zHwzI+lBqT8S09xdg64ZfMeDKy9GYjc22iybG/kH2y4qY21NTVoSPgJh4YkgacnKOYN6smRgz5kEDVLn2LG5ByqZxFAT7DuUjlxufXZikloJKCYV5lzDn7fjN3JKbzOQqKCjNQXZqIvPomfS+ctnMmoCa3Gg3fNhAnHXBQEycMgeb/vgNXS+4CJdc1B3tmtZlq3yw4JKyya8jn7VmMGo1uxQScFakF2MorUz3MHv4TUi/7Eok1KxJhOidCSIUuZz1iJdefx+7Nn7FSPVJZGRXp93agieefAqtT26K66+/Br9wi+vcObMx8PLeaE/DHKUcVIH7beNmvDftXXQ5vR26sSCz6a/dmDzxNfTt2x2ndjqdO+s1l8u6o9hJwV4oV0EBX+Hi0V6RGFwF8u2bNuGz+e8ynD6A5ie2pAvaGFVq1LQQ/p23pmHqtNnYx5Kmy7w6zqTHQt9NjOMFt6hU6ZimpmaiacNqGPfovWjUtBV+X/Uzxj//GvMrbXFuv0GY9PY0/PD1IqvMZbEtvj7ty7XXDcGVF/dizz1LjlKJbIXJm/wqCj6Yj4ojrD94RtE4zqpaZLIqV12OzCEjkFC7jht+wqGqmDoi5ixehmkvP4dnnnkSDZqeyNRyET5btJSp85kYcdsQNGrcBB/M+Yjp8hxcz9JiMhOIquObYHGdb01+x1zUgZyjDl3W58a/Bnbx4/L+l7JWTEkx1eza/igCRLsk/4cAkl6pz4hg8ps5o7olJNLWwGotfjJMFbT8k/DSCy9g1w7m8EN0bKpJethNYZAALT0SxaCMSMD/PPkIbriBLd6SmLJCbPxjPb78fj1eevEVbNu02usNylQGD6LHhRdi7P1jcFLrViEjSnVI1ZD37DgULv6S259UvHcKKMrOHkjkXz8CiUx9yx2Ktp0KgSt/245/jx6GRx4ehTanncNeUFXuyHDs81k4eybadu3Ons98fDx/LkbcMhRNTmhu3pjWLXd2DVM2s2e8h66dT8P5PXrw9wa8M/kNXEqn4Uw2sPluGhn/OAIEWYht0gueXMw9srwPJ1HuzfJoxtTu+agxVWpG14oJxMKvv8Uz4x7D2p++84jTwgRPvMlGeH02BGQRQQN3JoVdiy+/8Q4GXNrb9nmpx/L5SbPx0jMPoODgXrMNkf6MCND/isvx7zFjUefY2pWJQM276RfkjH8GpUwgKoLW3NX/1Q1Vb/s3O5nrWTGlhItIo7rT+jbtPoCh1w7GU2OH4dSzephU6DydL3NLtW5Vvd6fNYtt9IUYykZc6xe1xqUKq/y9xZ4gcPfogIEDqRFq4IUXX0bdWtl0GnrjGMYzts+Et0eb9WIW0BwGa5Z35PonyIjmFpKVPVZ5TnWC4H6KHkJnESVi4dLvWcJ8FmvYcOt61xHtzU+uZtJo+FSYL2L6wK2AzoowKh+6B9aj7wBK0Hj2qOZQ/UzCtLeIREW+BniwdAKF92ekpWPokMEYdefd1kRsl82P8usVa1fi8NNPooBpg8zzuyD7ptFIO6GFFftt8x/hTiEBdu3Poyq7Hlf17oRBw0bZWpNoJ4RcvVJH+bAyGugfflqNWe+9hxuHXo8GTZp5RVJrpGQdof1ZvfwbHMPkXKtTTsWqNb/hw7nvo1efXujUqZPtMLIAVt4Xucu3lmnNAdt6VYHHUZGJdAJERtlcTq9nG5GkhgzHnHzdho14ikZq8acf2U6ZaCOf9V2SGELcaSc1ZRveFfj2+5V4b+4S2shcM9CeGKvk7DTuNLnqhgfwG0P/bz593xBZpleRBKMdvRBDBKtJu3Mb8zZDh7Ep1iROqQr375W1TaQKKVm+CMUrvkJGryvYPNXSGmZVYNenpJjPEBkPP/Uicv76EY8/8waLQnImnABlxVSx5q6z5WT/ISzgeywO7N2K4ZxTKZFo77PUr+fHPCBXH+ibb77FmoKqX31R57g69lYVY7egy1PDVs4Iv/aqAnebXdyiXYFOhRBsBQK4/63I0il0aN8uTJn4Ct56dwa27zvk7es8n8z8juqeZ7BL+hq2p3foeCZKDu7D/ffeifmLlzJTWBj4NdgAn9qQ7tGylzCj/Kq/8Mj/NH9LBjhjxo5Bb/rh3scpXIW0hiSPp2zrEwvxCUwhazTlnAwTmosDf7tyA55+5C688cZLbKZVC6GvK0kpB6kMcqqUwzrWwKdOnoYB/ftwm1Z7YzKNpaFK6eeHnjEjwIY/NjPqn4yzzuqCrmw6SKXki6AScrMXBCE1erGH4iZWguJyQe7SqTnAMtqmx10Wyu0dOYJROjXQyjUNG3G34/3pb3P/wLsMRPbZRryG9WrhpHadsGVvIQ4eycMll1+KC87ujIK923H7rSOwbuOmSq8r2JZ4+atMDTpio+qbyKVK2+mdOuKJJx7BGWec4SpNfn4gogpuUoOJRKS41QNDhztislLqgxtH3INeZ5+CSwZe5bwmh01rkxTJu+FxIVPKS778hqmYxXiA+Xt5ayYXSks4LR1JnFy7SmfMnIeDe3ehd++ebE853tSiMXTkAQVNatKv3mcJHYExtW0lRRkt64Nn8SRCjB14b6cZ4cC7RilbUwWOsLA+g7n6BfM/RWo2E02ZtbFm9W8sum82dktJy0STkzuzlHc81v64gD3zu9xGRItwFLkUxJ3T+OrJVG9SSN3Z7549LsTTfP1A40aNA7f4WIYcA8oP3Hg7EcXemkHr3Lx5D72ZG1kUf4HvtmjgqWlxvQgQgEqgJ6GK4Oz35yMtrRxXX3etNwuLEXVPpRq3OXcxdT1l8hS0adMC5593HqXEk4euUZxr7TkRQZOEuo23peh6eBOU3RC5n9GqJOX6E9ICp5i3YEGMq4ACvtJg2zaG8S+9hQ9JiNwjzH4Goy2cWL7IXFLfaxsZfQGn3hvbHhW68ytVUQylhjhxfwa7j6+8cgAef/Jx28cWtQ7a4iIChMVVEqKSKMLFh3xR05efL2QL5oPIYGYy9gmGMRpIbeTff70MJ1DlNT2hpTGbM6J/IvdFsC1mjWLlihW4iAnIk04+ye2kmCBwvzNEgDDCq26hldcWWY9bjAPkGunYLbc9YgzkOtKoJy7QC5DCuiJ9kscm1Be472nKOzNZLz1kxLFgTLzAh82tC+BHibi/Z0MjZGTQaB7HvVRbt++37oVIPurWqYXhTAvczkKRkmAR61tKICJAgDkydH5Ppby9+dpk6w0dMmSQRah2Jaw1JkrBL9c6/VlPZRjr6Jv3y1uS+tNeijdY+83MSGbt91+oWq1a5ZSG+UrKRptQIsTGknFuiTWBi4smkeGIQJdPbRu3lc/wW0xc3QWM7gJ+W/0DXnnpRXz0yRdsycs3pEeSYMAbMp0MUmjWfRc74yPJe2p14gk499zObJGcZu3fUf6oFbsP7rxrFBfaP9ZVIdAFh/nZGiLi0oC7WIwjNPK+1155gw25KdYeou1WNrYcjsC1Nl5YUkyyogOngt2rNJqm2L5tB7elTjf106NXT2swiN0enIM47JpqCuJRmQ21NK8xt3OKCMK3EPhx4GDb7BzeSme2J96oSGIsOCnD6p++ZWriLSxd9i227dzHzR4hNhBu9EYqU0cWCbh+DCopkkwVv9u0PRVNuaNm9oxJQWjcmP3jH53x4IMP4jT62OzsME4M2RQrmliQyJYaS4IKkfJmCJd3I6pcCMybPRdfLl+Fxx6+iyoog0zlKraE7mdUqoxMR8Rb1hIjPASDr/uducDdosuwds1qnH9+N7Rs3dqQH8oDLjuBmvbOI4shnAC2essF8cD6gEyGPcsp4LWj0QTDBjSMhesuehrY6qr2qLusAqiMQdfOP5lK4N7hpcuW4leG6jsYceaxkUb3yqgaF1WSN2YTXP9r7BQ2cGXwXRtKrvni5WH169cXDz/6KI5jSkEE0EfI1jLkQpqfrQytTeEE8TZzR5YSZxvYbHD3mIfw6usvcqNhTSb13E+3F7YEgvn2VyegSSv/URnT0BEhn9+FfCHUtOnvcfxyXMq2lGrVq7mt1K6eoPVEVMOVVLiOI2IKQkXCJh4xFWRYsYkiG2CcFBk2X3NEK0di4DYRxXAbaFnEvvhtm9dRLa3C7+t/x3c/rcIy7gEoZPhuHpWtLH7ngV4nkGxlTv849V1K2ATFtpUbhg7G3ffeR2KkGcfrihAsn12crGhTAFiZQ/8ZQ/nHpIBDa7PhIL4d4J4HHkFHvmxJwZJH/e4lad1StSb7IoDWx/GiF7AaugKTbtu2GzPfn4Vm3PvVk+pHMZC5saFH1YJOORAinvDy/yOAR7gB2tjy/UGzJfoKnGGLCuft0G4SWwdFwq9Ip1Ywoj3AfbPjxo3nLnJua833DX96Rsu0LQrajCdk/o8jKpBMIaBBg3q45547cc211xmQRoAwnctx4NKI88J3PAEiP+DO229DuzO7sebbx+EWDDZqkGino7uxhnFHZOCF2Pf3P6zEN18vR9ezTkf7Du0rL0dwBWmIUi7ReJU1Ycqu6WLrv+Fire3YF+aiUfmxMSNF/TcCxBZgz8QXXAQ8uwzoU4/ma8TmffyJVdXEJsq1pDLrVcaI9cJuHXAMXwTy8cJl2MOaayC3ISfi5LZtTsJT4x5Hl7O72vVkibnLc0yFOYyOefs3WkMgUAT/9KlT8eumPXjsodGeQtH9kpa4+wM9nPl0PswlSvkM3Bsw92O639upfvpQLdbx4SPGDAzgJwNMf0OitSaaibTUMXkt7uVCDkzgi5hZP5oo//MrqK+jiMehS5hY+/6bJXiNmcLFX69gbxXVkPQ2lexF53fCXWPvR3pKFubNmYfH//M8r7P5KswuJOtVCt3OORsT+NrJ+g0buVjLCxVy/ub3R4s12KLIKg5Qjfv7b7/iwcfH4+23J1JtaYDKYC6ms+Iet+XHeUL6Ke9sytvTzQ295pqBtkfApoyIHWFPnlCY/yj86z5rzBLS9IILI3Uci8cRQNSP3NmgbOLhiS0vnmgK7qLRxC2lzF//ypT1lElvYtbcxdxhX8K3iZzK3SP3ofWpnS21/fXSb3AlX45awPYT/0j3MrfEt5L0v+xSvjzkMaTRczFQg3GLtgREnOfiHlgnxgmR+vC0RT6bqq66cgirYK/ajn+rlRvnRoqokmtjhIzaHYU4Drf/wCFuT30HNWpUx1WDBjLz6f5NAFuDhcRjQGvAfpxAhEAsxmtaVLyO8bFiZ7QuqflgsCNDE8dcQZ0GMCJERCJpul6Fjj/sfQp5fGVBl64X4oQTT7GefVW83pg0A2Puus1dyChc5wSNGjbEiBHD+e4JdhQHFWNagRJreTZTHwr9ZTOCWrLAMej2mBrROXVklGM4X0Zy5eDhOJ0vF5R3fZTrGWTCu6z1I8hjHHo2//kX5n6wgNXBE1h05yvLIo4PdIzgkZfgb040MarUSPplqQhNEIKQyNBEyS1fS2Sg9IRTwXH6d2mphDPCuQMfU5r2nH4WFRxmQaeMLzOqZkUSubN55Pphw0Zg8ccfCLWm3yNkd2jfHg89/BA6nXFmeLu5EmDyq7nRTnl2giLvJXpht71g3Kb1VgCjJX9bGCMm4v3PjXsaWbWbYPCgSy2yt73I5kXFsZ3SLTGVEqgYFvczvbrPP1+GM8/shC5dzrCBIwkwYkirR4IXGzIOa7rG/H78dJUsH1IOMcgjNj9qxHBSs8WF8jHNFakBM3B+T5RN1W/zkvT2FKUs+JfDhqhbrh2AZd/9iAL55DKyRF4KN3T3YALuiafGsWOOL9O27QNeLNJcCq5SlObVcOZKin6euo6Q6a5mJQF0ftEnCzH7k8+ZPhlnew70mHlWomZgyKPSCCJnpNJ4yzKqyxUrVnFX/HlozXyRTXaUuohIErGjUyMuM1EpAbGkUYRo3XkUG4cL4ZzRWvNFNiOmZvyxyCu1X5auqJSc6FbhR8GP7lWVqoxdaX9tXMMXxf5IFbUIy5evxpZdh5GSlY0h112NUffdb/YgTUUTEUD5eM6lYEsNsQqULDqN4FJFSz65XjVPpKq+o+At8vD+3PAHbr5jDP346SSy58CS2ctv/ycUESvHIzXOoOvyJyTgurUb8C92Pzdu5M22MbxE6ArjuDaOE4fovCLhGMfGiUlkxIK6jbln7g0EebZJ4tRQOO0EcG6IXQ1tGHZN/4l+/Is2zFgB34oR3JdcWkQVlYdDe3dg/eofsY+bn884n4s88WQbUFyqh2PpBnlJYeOiQChmxcuR6KkDESgSBklPVJDPZXWuX9/+mMG+ompVvV/T/r8N9J9xSYwKMYnQuvSOWY07b95cbOUetkHXXIlatdgZHaHDlh6ntg1LppTi6Bqkwd6ebsionMw5JKSM7LnwYFA/zvTR/QHFcbBGadtKq6ZcAZ8wP1riHWyICCBtERHF3qTht2h2JaiL+Y6HMuqaNO7ZSkxS4syvx08fxUcRc9jbeQ2ssMh44Y3Ocx5JXO/uvfEfJg9bteAbXCxa9aJ89H/yEL9SPw5A82sb9ywU5ufh+Nbt+doFbgQIn4jpKkO7iPtda9iH8xjcKshYijSyupH0OQPbIoxjAyReGvw7+p2j7ZbYBL5+o30YO7I28dwRk744ejr3xcEa7IvS5po7zhuMEaTS21Rw5oOZjeHHM7bcHU+rKG8zFs0T0au++BhN252OqswJGfyyU3ZPJTaPIrjuiZZmISzvDR1vUWox8pzcvQ8S5aiolAERgL/+D7b7zLWsPD52AAAAAElFTkSuQmCC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0" y="1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768521</xdr:colOff>
      <xdr:row>0</xdr:row>
      <xdr:rowOff>76200</xdr:rowOff>
    </xdr:from>
    <xdr:to>
      <xdr:col>0</xdr:col>
      <xdr:colOff>1600200</xdr:colOff>
      <xdr:row>2</xdr:row>
      <xdr:rowOff>152400</xdr:rowOff>
    </xdr:to>
    <xdr:pic>
      <xdr:nvPicPr>
        <xdr:cNvPr id="3" name="Imagem 2" descr="Descrição: grasa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521" y="76200"/>
          <a:ext cx="831679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rasasorocaba@gmail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grasasorocaba@gmail.com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grasasoroca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0396E2-B9E3-4DBD-B337-546CFF4B8B14}">
  <sheetPr>
    <tabColor rgb="FF00CC66"/>
  </sheetPr>
  <dimension ref="A1:S79"/>
  <sheetViews>
    <sheetView topLeftCell="A61" workbookViewId="0">
      <selection activeCell="H86" sqref="H86"/>
    </sheetView>
  </sheetViews>
  <sheetFormatPr defaultRowHeight="15" x14ac:dyDescent="0.25"/>
  <cols>
    <col min="1" max="1" width="12.42578125" style="8" customWidth="1"/>
    <col min="2" max="2" width="9.7109375" bestFit="1" customWidth="1"/>
    <col min="5" max="5" width="9.85546875" customWidth="1"/>
    <col min="6" max="6" width="9" customWidth="1"/>
    <col min="8" max="8" width="9.28515625" bestFit="1" customWidth="1"/>
    <col min="10" max="10" width="9.28515625" bestFit="1" customWidth="1"/>
    <col min="12" max="12" width="9.28515625" bestFit="1" customWidth="1"/>
    <col min="13" max="13" width="9" customWidth="1"/>
    <col min="14" max="14" width="11.7109375" bestFit="1" customWidth="1"/>
    <col min="17" max="17" width="10.140625" bestFit="1" customWidth="1"/>
  </cols>
  <sheetData>
    <row r="1" spans="1:17" x14ac:dyDescent="0.25">
      <c r="A1" s="18"/>
      <c r="B1" s="70" t="s">
        <v>50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</row>
    <row r="2" spans="1:17" x14ac:dyDescent="0.25">
      <c r="B2" s="71" t="s">
        <v>51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</row>
    <row r="3" spans="1:17" x14ac:dyDescent="0.25">
      <c r="B3" s="72" t="s">
        <v>52</v>
      </c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</row>
    <row r="4" spans="1:17" ht="15.75" thickBot="1" x14ac:dyDescent="0.3">
      <c r="A4" s="14"/>
      <c r="B4" s="73" t="s">
        <v>53</v>
      </c>
      <c r="C4" s="73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</row>
    <row r="5" spans="1:17" s="32" customFormat="1" ht="35.25" customHeight="1" thickBot="1" x14ac:dyDescent="0.25">
      <c r="A5" s="74" t="s">
        <v>105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6"/>
    </row>
    <row r="6" spans="1:17" s="32" customFormat="1" ht="46.5" customHeight="1" thickBot="1" x14ac:dyDescent="0.25">
      <c r="A6" s="67" t="s">
        <v>106</v>
      </c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9"/>
    </row>
    <row r="7" spans="1:17" s="32" customFormat="1" ht="24" customHeight="1" x14ac:dyDescent="0.25">
      <c r="A7" s="8"/>
      <c r="B7" s="77" t="s">
        <v>0</v>
      </c>
      <c r="C7" s="78"/>
      <c r="D7" s="78"/>
      <c r="E7" s="78"/>
      <c r="F7" s="78"/>
      <c r="G7" s="78"/>
      <c r="H7" s="78"/>
      <c r="I7" s="78"/>
      <c r="J7" s="78"/>
      <c r="K7" s="78"/>
      <c r="L7" s="78"/>
      <c r="M7" s="79"/>
      <c r="N7" s="33"/>
    </row>
    <row r="8" spans="1:17" s="32" customFormat="1" ht="20.25" customHeight="1" x14ac:dyDescent="0.2">
      <c r="A8" s="8"/>
      <c r="B8" s="80" t="s">
        <v>78</v>
      </c>
      <c r="C8" s="81"/>
      <c r="D8" s="81" t="s">
        <v>79</v>
      </c>
      <c r="E8" s="81"/>
      <c r="F8" s="81" t="s">
        <v>80</v>
      </c>
      <c r="G8" s="81"/>
      <c r="H8" s="81" t="s">
        <v>81</v>
      </c>
      <c r="I8" s="81"/>
      <c r="J8" s="81" t="s">
        <v>82</v>
      </c>
      <c r="K8" s="81"/>
      <c r="L8" s="81" t="s">
        <v>83</v>
      </c>
      <c r="M8" s="82"/>
      <c r="N8" s="34"/>
    </row>
    <row r="9" spans="1:17" s="32" customFormat="1" ht="18.75" customHeight="1" x14ac:dyDescent="0.2">
      <c r="A9" s="8"/>
      <c r="B9" s="80" t="s">
        <v>84</v>
      </c>
      <c r="C9" s="81"/>
      <c r="D9" s="81" t="s">
        <v>85</v>
      </c>
      <c r="E9" s="81"/>
      <c r="F9" s="81" t="s">
        <v>86</v>
      </c>
      <c r="G9" s="81"/>
      <c r="H9" s="81" t="s">
        <v>87</v>
      </c>
      <c r="I9" s="81"/>
      <c r="J9" s="81" t="s">
        <v>88</v>
      </c>
      <c r="K9" s="81"/>
      <c r="L9" s="81" t="s">
        <v>89</v>
      </c>
      <c r="M9" s="82"/>
      <c r="N9" s="34"/>
    </row>
    <row r="10" spans="1:17" s="32" customFormat="1" ht="20.25" customHeight="1" x14ac:dyDescent="0.2">
      <c r="A10" s="8"/>
      <c r="B10" s="80" t="s">
        <v>90</v>
      </c>
      <c r="C10" s="81"/>
      <c r="D10" s="81" t="s">
        <v>91</v>
      </c>
      <c r="E10" s="81"/>
      <c r="F10" s="81" t="s">
        <v>92</v>
      </c>
      <c r="G10" s="81"/>
      <c r="H10" s="81" t="s">
        <v>93</v>
      </c>
      <c r="I10" s="81"/>
      <c r="J10" s="81" t="s">
        <v>94</v>
      </c>
      <c r="K10" s="81"/>
      <c r="L10" s="81" t="s">
        <v>95</v>
      </c>
      <c r="M10" s="82"/>
      <c r="N10" s="34"/>
    </row>
    <row r="11" spans="1:17" s="32" customFormat="1" ht="20.25" customHeight="1" thickBot="1" x14ac:dyDescent="0.25">
      <c r="A11" s="8"/>
      <c r="B11" s="86" t="s">
        <v>96</v>
      </c>
      <c r="C11" s="87"/>
      <c r="D11" s="87" t="s">
        <v>97</v>
      </c>
      <c r="E11" s="87"/>
      <c r="F11" s="87" t="s">
        <v>98</v>
      </c>
      <c r="G11" s="87"/>
      <c r="H11" s="87" t="s">
        <v>99</v>
      </c>
      <c r="I11" s="87"/>
      <c r="J11" s="87" t="s">
        <v>100</v>
      </c>
      <c r="K11" s="87"/>
      <c r="L11" s="87" t="s">
        <v>101</v>
      </c>
      <c r="M11" s="88"/>
      <c r="N11" s="34"/>
    </row>
    <row r="12" spans="1:17" s="32" customFormat="1" ht="27" customHeight="1" thickBot="1" x14ac:dyDescent="0.25">
      <c r="A12" s="83" t="s">
        <v>1</v>
      </c>
      <c r="B12" s="84"/>
      <c r="C12" s="84"/>
      <c r="D12" s="84"/>
      <c r="E12" s="84"/>
      <c r="F12" s="84"/>
      <c r="G12" s="84"/>
      <c r="H12" s="84"/>
      <c r="I12" s="84"/>
      <c r="J12" s="84"/>
      <c r="K12" s="84"/>
      <c r="L12" s="84"/>
      <c r="M12" s="84"/>
      <c r="N12" s="85"/>
      <c r="Q12" s="39"/>
    </row>
    <row r="13" spans="1:17" s="32" customFormat="1" ht="23.25" thickBot="1" x14ac:dyDescent="0.25">
      <c r="A13" s="19"/>
      <c r="B13" s="20" t="s">
        <v>2</v>
      </c>
      <c r="C13" s="20" t="s">
        <v>3</v>
      </c>
      <c r="D13" s="20" t="s">
        <v>4</v>
      </c>
      <c r="E13" s="20" t="s">
        <v>5</v>
      </c>
      <c r="F13" s="20" t="s">
        <v>6</v>
      </c>
      <c r="G13" s="20" t="s">
        <v>7</v>
      </c>
      <c r="H13" s="20" t="s">
        <v>8</v>
      </c>
      <c r="I13" s="20" t="s">
        <v>9</v>
      </c>
      <c r="J13" s="20" t="s">
        <v>10</v>
      </c>
      <c r="K13" s="20" t="s">
        <v>11</v>
      </c>
      <c r="L13" s="20" t="s">
        <v>12</v>
      </c>
      <c r="M13" s="20" t="s">
        <v>13</v>
      </c>
      <c r="N13" s="20" t="s">
        <v>14</v>
      </c>
    </row>
    <row r="14" spans="1:17" s="32" customFormat="1" ht="34.5" thickBot="1" x14ac:dyDescent="0.25">
      <c r="A14" s="48" t="s">
        <v>55</v>
      </c>
      <c r="B14" s="49">
        <f>B15+B16+B17+B18+B19+B20</f>
        <v>42696</v>
      </c>
      <c r="C14" s="49">
        <f t="shared" ref="C14:M14" si="0">C15+C16+C17+C18+C19+C20</f>
        <v>42696</v>
      </c>
      <c r="D14" s="49">
        <f t="shared" si="0"/>
        <v>42696</v>
      </c>
      <c r="E14" s="49">
        <f t="shared" si="0"/>
        <v>42696</v>
      </c>
      <c r="F14" s="49">
        <f t="shared" si="0"/>
        <v>42696</v>
      </c>
      <c r="G14" s="49">
        <f t="shared" si="0"/>
        <v>42696</v>
      </c>
      <c r="H14" s="49">
        <f t="shared" si="0"/>
        <v>42696</v>
      </c>
      <c r="I14" s="49">
        <f t="shared" si="0"/>
        <v>42696</v>
      </c>
      <c r="J14" s="49">
        <f t="shared" si="0"/>
        <v>42696</v>
      </c>
      <c r="K14" s="49">
        <f t="shared" si="0"/>
        <v>42696</v>
      </c>
      <c r="L14" s="49">
        <f t="shared" si="0"/>
        <v>42696</v>
      </c>
      <c r="M14" s="49">
        <f t="shared" si="0"/>
        <v>42696</v>
      </c>
      <c r="N14" s="49">
        <f t="shared" ref="N14:N31" si="1">SUM(B14:M14)</f>
        <v>512352</v>
      </c>
    </row>
    <row r="15" spans="1:17" s="32" customFormat="1" ht="23.25" thickBot="1" x14ac:dyDescent="0.25">
      <c r="A15" s="1" t="s">
        <v>15</v>
      </c>
      <c r="B15" s="35">
        <v>23000</v>
      </c>
      <c r="C15" s="35">
        <v>23000</v>
      </c>
      <c r="D15" s="35">
        <v>23000</v>
      </c>
      <c r="E15" s="35">
        <v>23000</v>
      </c>
      <c r="F15" s="35">
        <v>23000</v>
      </c>
      <c r="G15" s="35">
        <v>23000</v>
      </c>
      <c r="H15" s="35">
        <v>23000</v>
      </c>
      <c r="I15" s="35">
        <v>23000</v>
      </c>
      <c r="J15" s="35">
        <v>23000</v>
      </c>
      <c r="K15" s="35">
        <v>23000</v>
      </c>
      <c r="L15" s="35">
        <v>23000</v>
      </c>
      <c r="M15" s="35">
        <v>23000</v>
      </c>
      <c r="N15" s="36">
        <f t="shared" si="1"/>
        <v>276000</v>
      </c>
    </row>
    <row r="16" spans="1:17" s="32" customFormat="1" thickBot="1" x14ac:dyDescent="0.25">
      <c r="A16" s="1" t="s">
        <v>16</v>
      </c>
      <c r="B16" s="36">
        <v>17000</v>
      </c>
      <c r="C16" s="36">
        <v>17000</v>
      </c>
      <c r="D16" s="36">
        <v>17000</v>
      </c>
      <c r="E16" s="36">
        <v>17000</v>
      </c>
      <c r="F16" s="36">
        <v>17000</v>
      </c>
      <c r="G16" s="36">
        <v>17000</v>
      </c>
      <c r="H16" s="36">
        <v>17000</v>
      </c>
      <c r="I16" s="36">
        <v>17000</v>
      </c>
      <c r="J16" s="36">
        <v>17000</v>
      </c>
      <c r="K16" s="36">
        <v>17000</v>
      </c>
      <c r="L16" s="36">
        <v>17000</v>
      </c>
      <c r="M16" s="36">
        <v>17000</v>
      </c>
      <c r="N16" s="36">
        <f t="shared" si="1"/>
        <v>204000</v>
      </c>
    </row>
    <row r="17" spans="1:14" s="32" customFormat="1" thickBot="1" x14ac:dyDescent="0.25">
      <c r="A17" s="1" t="s">
        <v>57</v>
      </c>
      <c r="B17" s="37">
        <v>2200</v>
      </c>
      <c r="C17" s="37">
        <v>2200</v>
      </c>
      <c r="D17" s="37">
        <v>2200</v>
      </c>
      <c r="E17" s="37">
        <v>2200</v>
      </c>
      <c r="F17" s="37">
        <v>2200</v>
      </c>
      <c r="G17" s="37">
        <v>2200</v>
      </c>
      <c r="H17" s="37">
        <v>2200</v>
      </c>
      <c r="I17" s="37">
        <v>2200</v>
      </c>
      <c r="J17" s="37">
        <v>2200</v>
      </c>
      <c r="K17" s="37">
        <v>2200</v>
      </c>
      <c r="L17" s="37">
        <v>2200</v>
      </c>
      <c r="M17" s="37">
        <v>2200</v>
      </c>
      <c r="N17" s="36">
        <f t="shared" si="1"/>
        <v>26400</v>
      </c>
    </row>
    <row r="18" spans="1:14" s="32" customFormat="1" ht="23.25" thickBot="1" x14ac:dyDescent="0.25">
      <c r="A18" s="1" t="s">
        <v>102</v>
      </c>
      <c r="B18" s="37">
        <v>175</v>
      </c>
      <c r="C18" s="37">
        <v>175</v>
      </c>
      <c r="D18" s="37">
        <v>175</v>
      </c>
      <c r="E18" s="37">
        <v>175</v>
      </c>
      <c r="F18" s="37">
        <v>175</v>
      </c>
      <c r="G18" s="37">
        <v>175</v>
      </c>
      <c r="H18" s="37">
        <v>175</v>
      </c>
      <c r="I18" s="37">
        <v>175</v>
      </c>
      <c r="J18" s="37">
        <v>175</v>
      </c>
      <c r="K18" s="37">
        <v>175</v>
      </c>
      <c r="L18" s="37">
        <v>175</v>
      </c>
      <c r="M18" s="37">
        <v>175</v>
      </c>
      <c r="N18" s="37">
        <f t="shared" si="1"/>
        <v>2100</v>
      </c>
    </row>
    <row r="19" spans="1:14" s="32" customFormat="1" thickBot="1" x14ac:dyDescent="0.25">
      <c r="A19" s="1" t="s">
        <v>103</v>
      </c>
      <c r="B19" s="37">
        <v>165</v>
      </c>
      <c r="C19" s="37">
        <v>165</v>
      </c>
      <c r="D19" s="37">
        <v>165</v>
      </c>
      <c r="E19" s="37">
        <v>165</v>
      </c>
      <c r="F19" s="37">
        <v>165</v>
      </c>
      <c r="G19" s="37">
        <v>165</v>
      </c>
      <c r="H19" s="37">
        <v>165</v>
      </c>
      <c r="I19" s="37">
        <v>165</v>
      </c>
      <c r="J19" s="37">
        <v>165</v>
      </c>
      <c r="K19" s="37">
        <v>165</v>
      </c>
      <c r="L19" s="37">
        <v>165</v>
      </c>
      <c r="M19" s="37">
        <v>165</v>
      </c>
      <c r="N19" s="37">
        <f t="shared" si="1"/>
        <v>1980</v>
      </c>
    </row>
    <row r="20" spans="1:14" s="32" customFormat="1" thickBot="1" x14ac:dyDescent="0.25">
      <c r="A20" s="1" t="s">
        <v>104</v>
      </c>
      <c r="B20" s="36">
        <v>156</v>
      </c>
      <c r="C20" s="36">
        <v>156</v>
      </c>
      <c r="D20" s="36">
        <v>156</v>
      </c>
      <c r="E20" s="36">
        <v>156</v>
      </c>
      <c r="F20" s="36">
        <v>156</v>
      </c>
      <c r="G20" s="36">
        <v>156</v>
      </c>
      <c r="H20" s="36">
        <v>156</v>
      </c>
      <c r="I20" s="36">
        <v>156</v>
      </c>
      <c r="J20" s="36">
        <v>156</v>
      </c>
      <c r="K20" s="36">
        <v>156</v>
      </c>
      <c r="L20" s="36">
        <v>156</v>
      </c>
      <c r="M20" s="36">
        <v>156</v>
      </c>
      <c r="N20" s="36">
        <f t="shared" si="1"/>
        <v>1872</v>
      </c>
    </row>
    <row r="21" spans="1:14" s="32" customFormat="1" ht="34.5" thickBot="1" x14ac:dyDescent="0.25">
      <c r="A21" s="48" t="s">
        <v>17</v>
      </c>
      <c r="B21" s="49">
        <v>17000</v>
      </c>
      <c r="C21" s="49">
        <v>17000</v>
      </c>
      <c r="D21" s="49">
        <v>17000</v>
      </c>
      <c r="E21" s="49">
        <v>17000</v>
      </c>
      <c r="F21" s="49">
        <v>17000</v>
      </c>
      <c r="G21" s="49">
        <v>17000</v>
      </c>
      <c r="H21" s="49">
        <v>17000</v>
      </c>
      <c r="I21" s="49">
        <v>17000</v>
      </c>
      <c r="J21" s="49">
        <v>17000</v>
      </c>
      <c r="K21" s="49">
        <v>17000</v>
      </c>
      <c r="L21" s="49">
        <v>17000</v>
      </c>
      <c r="M21" s="49">
        <v>17000</v>
      </c>
      <c r="N21" s="49">
        <f t="shared" si="1"/>
        <v>204000</v>
      </c>
    </row>
    <row r="22" spans="1:14" s="32" customFormat="1" ht="23.25" thickBot="1" x14ac:dyDescent="0.25">
      <c r="A22" s="1" t="s">
        <v>18</v>
      </c>
      <c r="B22" s="36">
        <v>17000</v>
      </c>
      <c r="C22" s="36">
        <v>17000</v>
      </c>
      <c r="D22" s="36">
        <v>17000</v>
      </c>
      <c r="E22" s="36">
        <v>17000</v>
      </c>
      <c r="F22" s="36">
        <v>17000</v>
      </c>
      <c r="G22" s="36">
        <v>17000</v>
      </c>
      <c r="H22" s="36">
        <v>17000</v>
      </c>
      <c r="I22" s="36">
        <v>17000</v>
      </c>
      <c r="J22" s="36">
        <v>17000</v>
      </c>
      <c r="K22" s="36">
        <v>17000</v>
      </c>
      <c r="L22" s="36">
        <v>17000</v>
      </c>
      <c r="M22" s="36">
        <v>17000</v>
      </c>
      <c r="N22" s="36">
        <f t="shared" si="1"/>
        <v>204000</v>
      </c>
    </row>
    <row r="23" spans="1:14" s="32" customFormat="1" ht="23.25" thickBot="1" x14ac:dyDescent="0.25">
      <c r="A23" s="48" t="s">
        <v>19</v>
      </c>
      <c r="B23" s="49">
        <v>9000</v>
      </c>
      <c r="C23" s="49">
        <v>9000</v>
      </c>
      <c r="D23" s="49">
        <v>9000</v>
      </c>
      <c r="E23" s="49">
        <v>9000</v>
      </c>
      <c r="F23" s="49">
        <v>9000</v>
      </c>
      <c r="G23" s="49">
        <v>9000</v>
      </c>
      <c r="H23" s="49">
        <v>9000</v>
      </c>
      <c r="I23" s="49">
        <v>9000</v>
      </c>
      <c r="J23" s="49">
        <v>9000</v>
      </c>
      <c r="K23" s="49">
        <v>9000</v>
      </c>
      <c r="L23" s="49">
        <v>9000</v>
      </c>
      <c r="M23" s="49">
        <v>9000</v>
      </c>
      <c r="N23" s="49">
        <f t="shared" si="1"/>
        <v>108000</v>
      </c>
    </row>
    <row r="24" spans="1:14" s="32" customFormat="1" ht="23.25" thickBot="1" x14ac:dyDescent="0.25">
      <c r="A24" s="1" t="s">
        <v>20</v>
      </c>
      <c r="B24" s="35">
        <v>9000</v>
      </c>
      <c r="C24" s="35">
        <v>9000</v>
      </c>
      <c r="D24" s="35">
        <v>9000</v>
      </c>
      <c r="E24" s="35">
        <v>9000</v>
      </c>
      <c r="F24" s="35">
        <v>9000</v>
      </c>
      <c r="G24" s="35">
        <v>9000</v>
      </c>
      <c r="H24" s="35">
        <v>9000</v>
      </c>
      <c r="I24" s="35">
        <v>9000</v>
      </c>
      <c r="J24" s="35">
        <v>9000</v>
      </c>
      <c r="K24" s="35">
        <v>9000</v>
      </c>
      <c r="L24" s="35">
        <v>9000</v>
      </c>
      <c r="M24" s="35">
        <v>9000</v>
      </c>
      <c r="N24" s="35">
        <f t="shared" si="1"/>
        <v>108000</v>
      </c>
    </row>
    <row r="25" spans="1:14" s="32" customFormat="1" ht="23.25" thickBot="1" x14ac:dyDescent="0.25">
      <c r="A25" s="48" t="s">
        <v>21</v>
      </c>
      <c r="B25" s="50">
        <v>1800</v>
      </c>
      <c r="C25" s="50">
        <v>1800</v>
      </c>
      <c r="D25" s="50">
        <v>1800</v>
      </c>
      <c r="E25" s="50">
        <v>1800</v>
      </c>
      <c r="F25" s="50">
        <v>1800</v>
      </c>
      <c r="G25" s="50">
        <v>1800</v>
      </c>
      <c r="H25" s="50">
        <v>1800</v>
      </c>
      <c r="I25" s="50">
        <v>1800</v>
      </c>
      <c r="J25" s="50">
        <v>1800</v>
      </c>
      <c r="K25" s="50">
        <v>1800</v>
      </c>
      <c r="L25" s="50">
        <v>1800</v>
      </c>
      <c r="M25" s="50">
        <v>1800</v>
      </c>
      <c r="N25" s="49">
        <f t="shared" si="1"/>
        <v>21600</v>
      </c>
    </row>
    <row r="26" spans="1:14" s="32" customFormat="1" ht="23.25" thickBot="1" x14ac:dyDescent="0.25">
      <c r="A26" s="1" t="s">
        <v>107</v>
      </c>
      <c r="B26" s="37">
        <v>1800</v>
      </c>
      <c r="C26" s="37">
        <v>1800</v>
      </c>
      <c r="D26" s="37">
        <v>1800</v>
      </c>
      <c r="E26" s="37">
        <v>1800</v>
      </c>
      <c r="F26" s="37">
        <v>1800</v>
      </c>
      <c r="G26" s="37">
        <v>1800</v>
      </c>
      <c r="H26" s="37">
        <v>1800</v>
      </c>
      <c r="I26" s="37">
        <v>1800</v>
      </c>
      <c r="J26" s="37">
        <v>1800</v>
      </c>
      <c r="K26" s="37">
        <v>1800</v>
      </c>
      <c r="L26" s="37">
        <v>1800</v>
      </c>
      <c r="M26" s="37">
        <v>1800</v>
      </c>
      <c r="N26" s="36">
        <f t="shared" si="1"/>
        <v>21600</v>
      </c>
    </row>
    <row r="27" spans="1:14" s="32" customFormat="1" ht="34.5" thickBot="1" x14ac:dyDescent="0.25">
      <c r="A27" s="48" t="s">
        <v>23</v>
      </c>
      <c r="B27" s="49">
        <f>B28+B29</f>
        <v>2700</v>
      </c>
      <c r="C27" s="49">
        <f t="shared" ref="C27:M27" si="2">C28+C29</f>
        <v>2700</v>
      </c>
      <c r="D27" s="49">
        <f t="shared" si="2"/>
        <v>2700</v>
      </c>
      <c r="E27" s="49">
        <f t="shared" si="2"/>
        <v>2700</v>
      </c>
      <c r="F27" s="49">
        <f t="shared" si="2"/>
        <v>2700</v>
      </c>
      <c r="G27" s="49">
        <f t="shared" si="2"/>
        <v>2700</v>
      </c>
      <c r="H27" s="49">
        <f t="shared" si="2"/>
        <v>2700</v>
      </c>
      <c r="I27" s="49">
        <f t="shared" si="2"/>
        <v>2700</v>
      </c>
      <c r="J27" s="49">
        <f t="shared" si="2"/>
        <v>2700</v>
      </c>
      <c r="K27" s="49">
        <f t="shared" si="2"/>
        <v>2700</v>
      </c>
      <c r="L27" s="49">
        <f t="shared" si="2"/>
        <v>2700</v>
      </c>
      <c r="M27" s="49">
        <f t="shared" si="2"/>
        <v>2700</v>
      </c>
      <c r="N27" s="49">
        <f t="shared" si="1"/>
        <v>32400</v>
      </c>
    </row>
    <row r="28" spans="1:14" s="32" customFormat="1" ht="23.25" thickBot="1" x14ac:dyDescent="0.25">
      <c r="A28" s="1" t="s">
        <v>24</v>
      </c>
      <c r="B28" s="36">
        <v>2500</v>
      </c>
      <c r="C28" s="36">
        <v>2500</v>
      </c>
      <c r="D28" s="36">
        <v>2500</v>
      </c>
      <c r="E28" s="36">
        <v>2500</v>
      </c>
      <c r="F28" s="36">
        <v>2500</v>
      </c>
      <c r="G28" s="36">
        <v>2500</v>
      </c>
      <c r="H28" s="36">
        <v>2500</v>
      </c>
      <c r="I28" s="36">
        <v>2500</v>
      </c>
      <c r="J28" s="36">
        <v>2500</v>
      </c>
      <c r="K28" s="36">
        <v>2500</v>
      </c>
      <c r="L28" s="36">
        <v>2500</v>
      </c>
      <c r="M28" s="36">
        <v>2500</v>
      </c>
      <c r="N28" s="36">
        <f t="shared" si="1"/>
        <v>30000</v>
      </c>
    </row>
    <row r="29" spans="1:14" s="32" customFormat="1" ht="23.25" thickBot="1" x14ac:dyDescent="0.25">
      <c r="A29" s="1" t="s">
        <v>25</v>
      </c>
      <c r="B29" s="37">
        <v>200</v>
      </c>
      <c r="C29" s="37">
        <v>200</v>
      </c>
      <c r="D29" s="37">
        <v>200</v>
      </c>
      <c r="E29" s="37">
        <v>200</v>
      </c>
      <c r="F29" s="37">
        <v>200</v>
      </c>
      <c r="G29" s="37">
        <v>200</v>
      </c>
      <c r="H29" s="37">
        <v>200</v>
      </c>
      <c r="I29" s="37">
        <v>200</v>
      </c>
      <c r="J29" s="37">
        <v>200</v>
      </c>
      <c r="K29" s="37">
        <v>200</v>
      </c>
      <c r="L29" s="37">
        <v>200</v>
      </c>
      <c r="M29" s="37">
        <v>200</v>
      </c>
      <c r="N29" s="37">
        <f t="shared" si="1"/>
        <v>2400</v>
      </c>
    </row>
    <row r="30" spans="1:14" s="32" customFormat="1" ht="23.25" thickBot="1" x14ac:dyDescent="0.25">
      <c r="A30" s="48" t="s">
        <v>26</v>
      </c>
      <c r="B30" s="51">
        <v>4200</v>
      </c>
      <c r="C30" s="51">
        <v>4200</v>
      </c>
      <c r="D30" s="51">
        <v>4200</v>
      </c>
      <c r="E30" s="51">
        <v>4200</v>
      </c>
      <c r="F30" s="51">
        <v>4200</v>
      </c>
      <c r="G30" s="51">
        <v>4200</v>
      </c>
      <c r="H30" s="51">
        <v>4200</v>
      </c>
      <c r="I30" s="51">
        <v>4200</v>
      </c>
      <c r="J30" s="51">
        <v>4200</v>
      </c>
      <c r="K30" s="51">
        <v>4200</v>
      </c>
      <c r="L30" s="51">
        <v>4200</v>
      </c>
      <c r="M30" s="51">
        <v>4200</v>
      </c>
      <c r="N30" s="51">
        <f t="shared" si="1"/>
        <v>50400</v>
      </c>
    </row>
    <row r="31" spans="1:14" s="32" customFormat="1" thickBot="1" x14ac:dyDescent="0.25">
      <c r="A31" s="9" t="s">
        <v>27</v>
      </c>
      <c r="B31" s="36">
        <v>4200</v>
      </c>
      <c r="C31" s="36">
        <v>4200</v>
      </c>
      <c r="D31" s="36">
        <v>4200</v>
      </c>
      <c r="E31" s="36">
        <v>4200</v>
      </c>
      <c r="F31" s="36">
        <v>4200</v>
      </c>
      <c r="G31" s="36">
        <v>4200</v>
      </c>
      <c r="H31" s="36">
        <v>4200</v>
      </c>
      <c r="I31" s="36">
        <v>4200</v>
      </c>
      <c r="J31" s="36">
        <v>4200</v>
      </c>
      <c r="K31" s="36">
        <v>4200</v>
      </c>
      <c r="L31" s="36">
        <v>4200</v>
      </c>
      <c r="M31" s="36">
        <v>4200</v>
      </c>
      <c r="N31" s="36">
        <f t="shared" si="1"/>
        <v>50400</v>
      </c>
    </row>
    <row r="32" spans="1:14" s="32" customFormat="1" ht="23.25" thickBot="1" x14ac:dyDescent="0.25">
      <c r="A32" s="48" t="s">
        <v>28</v>
      </c>
      <c r="B32" s="49">
        <f>B33+B34+B35+B36+B37</f>
        <v>3135</v>
      </c>
      <c r="C32" s="49">
        <f t="shared" ref="C32:M32" si="3">C33+C34+C35+C36+C37</f>
        <v>3135</v>
      </c>
      <c r="D32" s="49">
        <f t="shared" si="3"/>
        <v>3135</v>
      </c>
      <c r="E32" s="49">
        <f t="shared" si="3"/>
        <v>3135</v>
      </c>
      <c r="F32" s="49">
        <f t="shared" si="3"/>
        <v>3135</v>
      </c>
      <c r="G32" s="49">
        <f t="shared" si="3"/>
        <v>3135</v>
      </c>
      <c r="H32" s="49">
        <f t="shared" si="3"/>
        <v>3135</v>
      </c>
      <c r="I32" s="49">
        <f t="shared" si="3"/>
        <v>3135</v>
      </c>
      <c r="J32" s="49">
        <f t="shared" si="3"/>
        <v>3135</v>
      </c>
      <c r="K32" s="49">
        <f t="shared" si="3"/>
        <v>3135</v>
      </c>
      <c r="L32" s="49">
        <f t="shared" si="3"/>
        <v>3135</v>
      </c>
      <c r="M32" s="49">
        <f t="shared" si="3"/>
        <v>3135</v>
      </c>
      <c r="N32" s="49">
        <f t="shared" ref="N32:N42" si="4">SUM(B32:M32)</f>
        <v>37620</v>
      </c>
    </row>
    <row r="33" spans="1:19" s="32" customFormat="1" ht="23.25" thickBot="1" x14ac:dyDescent="0.25">
      <c r="A33" s="1" t="s">
        <v>29</v>
      </c>
      <c r="B33" s="36">
        <v>500</v>
      </c>
      <c r="C33" s="36">
        <v>500</v>
      </c>
      <c r="D33" s="36">
        <v>500</v>
      </c>
      <c r="E33" s="36">
        <v>500</v>
      </c>
      <c r="F33" s="36">
        <v>500</v>
      </c>
      <c r="G33" s="36">
        <v>500</v>
      </c>
      <c r="H33" s="36">
        <v>500</v>
      </c>
      <c r="I33" s="36">
        <v>500</v>
      </c>
      <c r="J33" s="36">
        <v>500</v>
      </c>
      <c r="K33" s="36">
        <v>500</v>
      </c>
      <c r="L33" s="36">
        <v>500</v>
      </c>
      <c r="M33" s="36">
        <v>500</v>
      </c>
      <c r="N33" s="36">
        <f t="shared" si="4"/>
        <v>6000</v>
      </c>
    </row>
    <row r="34" spans="1:19" s="32" customFormat="1" ht="34.5" thickBot="1" x14ac:dyDescent="0.25">
      <c r="A34" s="1" t="s">
        <v>30</v>
      </c>
      <c r="B34" s="37">
        <v>130</v>
      </c>
      <c r="C34" s="37">
        <v>130</v>
      </c>
      <c r="D34" s="37">
        <v>130</v>
      </c>
      <c r="E34" s="37">
        <v>130</v>
      </c>
      <c r="F34" s="37">
        <v>130</v>
      </c>
      <c r="G34" s="37">
        <v>130</v>
      </c>
      <c r="H34" s="37">
        <v>130</v>
      </c>
      <c r="I34" s="37">
        <v>130</v>
      </c>
      <c r="J34" s="37">
        <v>130</v>
      </c>
      <c r="K34" s="37">
        <v>130</v>
      </c>
      <c r="L34" s="37">
        <v>130</v>
      </c>
      <c r="M34" s="37">
        <v>130</v>
      </c>
      <c r="N34" s="36">
        <f t="shared" si="4"/>
        <v>1560</v>
      </c>
    </row>
    <row r="35" spans="1:19" s="32" customFormat="1" ht="34.5" thickBot="1" x14ac:dyDescent="0.25">
      <c r="A35" s="1" t="s">
        <v>31</v>
      </c>
      <c r="B35" s="38">
        <v>305</v>
      </c>
      <c r="C35" s="38">
        <v>305</v>
      </c>
      <c r="D35" s="38">
        <v>305</v>
      </c>
      <c r="E35" s="38">
        <v>305</v>
      </c>
      <c r="F35" s="38">
        <v>305</v>
      </c>
      <c r="G35" s="38">
        <v>305</v>
      </c>
      <c r="H35" s="38">
        <v>305</v>
      </c>
      <c r="I35" s="38">
        <v>305</v>
      </c>
      <c r="J35" s="38">
        <v>305</v>
      </c>
      <c r="K35" s="38">
        <v>305</v>
      </c>
      <c r="L35" s="38">
        <v>305</v>
      </c>
      <c r="M35" s="38">
        <v>305</v>
      </c>
      <c r="N35" s="36">
        <f t="shared" si="4"/>
        <v>3660</v>
      </c>
    </row>
    <row r="36" spans="1:19" s="32" customFormat="1" ht="34.5" thickBot="1" x14ac:dyDescent="0.25">
      <c r="A36" s="1" t="s">
        <v>32</v>
      </c>
      <c r="B36" s="37">
        <v>200</v>
      </c>
      <c r="C36" s="37">
        <v>200</v>
      </c>
      <c r="D36" s="37">
        <v>200</v>
      </c>
      <c r="E36" s="37">
        <v>200</v>
      </c>
      <c r="F36" s="37">
        <v>200</v>
      </c>
      <c r="G36" s="37">
        <v>200</v>
      </c>
      <c r="H36" s="37">
        <v>200</v>
      </c>
      <c r="I36" s="37">
        <v>200</v>
      </c>
      <c r="J36" s="37">
        <v>200</v>
      </c>
      <c r="K36" s="37">
        <v>200</v>
      </c>
      <c r="L36" s="37">
        <v>200</v>
      </c>
      <c r="M36" s="37">
        <v>200</v>
      </c>
      <c r="N36" s="36">
        <f t="shared" si="4"/>
        <v>2400</v>
      </c>
    </row>
    <row r="37" spans="1:19" s="32" customFormat="1" ht="34.5" thickBot="1" x14ac:dyDescent="0.25">
      <c r="A37" s="1" t="s">
        <v>33</v>
      </c>
      <c r="B37" s="36">
        <v>2000</v>
      </c>
      <c r="C37" s="36">
        <v>2000</v>
      </c>
      <c r="D37" s="36">
        <v>2000</v>
      </c>
      <c r="E37" s="36">
        <v>2000</v>
      </c>
      <c r="F37" s="36">
        <v>2000</v>
      </c>
      <c r="G37" s="36">
        <v>2000</v>
      </c>
      <c r="H37" s="36">
        <v>2000</v>
      </c>
      <c r="I37" s="36">
        <v>2000</v>
      </c>
      <c r="J37" s="36">
        <v>2000</v>
      </c>
      <c r="K37" s="36">
        <v>2000</v>
      </c>
      <c r="L37" s="36">
        <v>2000</v>
      </c>
      <c r="M37" s="36">
        <v>2000</v>
      </c>
      <c r="N37" s="36">
        <f t="shared" si="4"/>
        <v>24000</v>
      </c>
    </row>
    <row r="38" spans="1:19" s="32" customFormat="1" thickBot="1" x14ac:dyDescent="0.25">
      <c r="A38" s="48" t="s">
        <v>34</v>
      </c>
      <c r="B38" s="49">
        <v>1800</v>
      </c>
      <c r="C38" s="49">
        <v>1800</v>
      </c>
      <c r="D38" s="49">
        <v>1800</v>
      </c>
      <c r="E38" s="49">
        <v>1800</v>
      </c>
      <c r="F38" s="49">
        <v>1800</v>
      </c>
      <c r="G38" s="49">
        <v>1800</v>
      </c>
      <c r="H38" s="49">
        <v>1800</v>
      </c>
      <c r="I38" s="49">
        <v>1800</v>
      </c>
      <c r="J38" s="49">
        <v>1800</v>
      </c>
      <c r="K38" s="49">
        <v>1800</v>
      </c>
      <c r="L38" s="49">
        <v>1800</v>
      </c>
      <c r="M38" s="49">
        <v>1800</v>
      </c>
      <c r="N38" s="49">
        <f t="shared" si="4"/>
        <v>21600</v>
      </c>
      <c r="S38" s="39"/>
    </row>
    <row r="39" spans="1:19" s="32" customFormat="1" ht="34.5" thickBot="1" x14ac:dyDescent="0.25">
      <c r="A39" s="1" t="s">
        <v>54</v>
      </c>
      <c r="B39" s="36">
        <v>1800</v>
      </c>
      <c r="C39" s="36">
        <v>1800</v>
      </c>
      <c r="D39" s="36">
        <v>1800</v>
      </c>
      <c r="E39" s="36">
        <v>1800</v>
      </c>
      <c r="F39" s="36">
        <v>1800</v>
      </c>
      <c r="G39" s="36">
        <v>1800</v>
      </c>
      <c r="H39" s="36">
        <v>1800</v>
      </c>
      <c r="I39" s="36">
        <v>1800</v>
      </c>
      <c r="J39" s="36">
        <v>1800</v>
      </c>
      <c r="K39" s="36">
        <v>1800</v>
      </c>
      <c r="L39" s="36">
        <v>1800</v>
      </c>
      <c r="M39" s="36">
        <v>1800</v>
      </c>
      <c r="N39" s="36">
        <f>SUM(B39:M39)</f>
        <v>21600</v>
      </c>
    </row>
    <row r="40" spans="1:19" s="32" customFormat="1" thickBot="1" x14ac:dyDescent="0.25">
      <c r="A40" s="48" t="s">
        <v>35</v>
      </c>
      <c r="B40" s="52">
        <v>1850.5</v>
      </c>
      <c r="C40" s="52">
        <v>1850.5</v>
      </c>
      <c r="D40" s="52">
        <v>1850.5</v>
      </c>
      <c r="E40" s="52">
        <v>1850.5</v>
      </c>
      <c r="F40" s="52">
        <v>1850.5</v>
      </c>
      <c r="G40" s="52">
        <v>1850.5</v>
      </c>
      <c r="H40" s="52">
        <v>1850.5</v>
      </c>
      <c r="I40" s="52">
        <v>1850.5</v>
      </c>
      <c r="J40" s="52">
        <v>1850.5</v>
      </c>
      <c r="K40" s="52">
        <v>1850.5</v>
      </c>
      <c r="L40" s="52">
        <v>1850.5</v>
      </c>
      <c r="M40" s="52">
        <v>1850.5</v>
      </c>
      <c r="N40" s="49">
        <f t="shared" si="4"/>
        <v>22206</v>
      </c>
      <c r="R40" s="39"/>
    </row>
    <row r="41" spans="1:19" s="32" customFormat="1" thickBot="1" x14ac:dyDescent="0.25">
      <c r="A41" s="1" t="s">
        <v>36</v>
      </c>
      <c r="B41" s="40">
        <v>1850.5</v>
      </c>
      <c r="C41" s="40">
        <v>1850.5</v>
      </c>
      <c r="D41" s="40">
        <v>1850.5</v>
      </c>
      <c r="E41" s="40">
        <v>1850.5</v>
      </c>
      <c r="F41" s="40">
        <v>1850.5</v>
      </c>
      <c r="G41" s="40">
        <v>1850.5</v>
      </c>
      <c r="H41" s="40">
        <v>1850.5</v>
      </c>
      <c r="I41" s="40">
        <v>1850.5</v>
      </c>
      <c r="J41" s="40">
        <v>1850.5</v>
      </c>
      <c r="K41" s="40">
        <v>1850.5</v>
      </c>
      <c r="L41" s="40">
        <v>1850.5</v>
      </c>
      <c r="M41" s="40">
        <v>1850.5</v>
      </c>
      <c r="N41" s="41">
        <f t="shared" si="4"/>
        <v>22206</v>
      </c>
    </row>
    <row r="42" spans="1:19" s="32" customFormat="1" thickBot="1" x14ac:dyDescent="0.25">
      <c r="A42" s="61" t="s">
        <v>37</v>
      </c>
      <c r="B42" s="62">
        <f t="shared" ref="B42:M42" si="5">B40+B38+B32+B30+B27+B25+B23+B21+B14</f>
        <v>84181.5</v>
      </c>
      <c r="C42" s="62">
        <f t="shared" si="5"/>
        <v>84181.5</v>
      </c>
      <c r="D42" s="62">
        <f t="shared" si="5"/>
        <v>84181.5</v>
      </c>
      <c r="E42" s="62">
        <f t="shared" si="5"/>
        <v>84181.5</v>
      </c>
      <c r="F42" s="62">
        <f t="shared" si="5"/>
        <v>84181.5</v>
      </c>
      <c r="G42" s="62">
        <f t="shared" si="5"/>
        <v>84181.5</v>
      </c>
      <c r="H42" s="62">
        <f t="shared" si="5"/>
        <v>84181.5</v>
      </c>
      <c r="I42" s="62">
        <f t="shared" si="5"/>
        <v>84181.5</v>
      </c>
      <c r="J42" s="62">
        <f t="shared" si="5"/>
        <v>84181.5</v>
      </c>
      <c r="K42" s="62">
        <f t="shared" si="5"/>
        <v>84181.5</v>
      </c>
      <c r="L42" s="62">
        <f t="shared" si="5"/>
        <v>84181.5</v>
      </c>
      <c r="M42" s="63">
        <f t="shared" si="5"/>
        <v>84181.5</v>
      </c>
      <c r="N42" s="64">
        <f t="shared" si="4"/>
        <v>1010178</v>
      </c>
    </row>
    <row r="43" spans="1:19" ht="6" customHeight="1" x14ac:dyDescent="0.25">
      <c r="A43" s="11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0"/>
      <c r="O43" s="13"/>
      <c r="P43" s="13"/>
    </row>
    <row r="44" spans="1:19" ht="10.5" customHeight="1" thickBot="1" x14ac:dyDescent="0.3">
      <c r="A44" s="11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0"/>
      <c r="O44" s="13"/>
      <c r="P44" s="13"/>
    </row>
    <row r="45" spans="1:19" ht="30.75" customHeight="1" thickBot="1" x14ac:dyDescent="0.3">
      <c r="A45" s="31"/>
      <c r="B45" s="16" t="s">
        <v>38</v>
      </c>
      <c r="C45" s="16" t="s">
        <v>39</v>
      </c>
      <c r="D45" s="16" t="s">
        <v>40</v>
      </c>
      <c r="E45" s="16" t="s">
        <v>41</v>
      </c>
      <c r="F45" s="16" t="s">
        <v>42</v>
      </c>
      <c r="G45" s="16" t="s">
        <v>43</v>
      </c>
      <c r="H45" s="16" t="s">
        <v>44</v>
      </c>
      <c r="I45" s="16" t="s">
        <v>45</v>
      </c>
      <c r="J45" s="16" t="s">
        <v>46</v>
      </c>
      <c r="K45" s="16" t="s">
        <v>47</v>
      </c>
      <c r="L45" s="16" t="s">
        <v>48</v>
      </c>
      <c r="M45" s="16" t="s">
        <v>49</v>
      </c>
      <c r="N45" s="17" t="s">
        <v>14</v>
      </c>
    </row>
    <row r="46" spans="1:19" ht="34.5" thickBot="1" x14ac:dyDescent="0.3">
      <c r="A46" s="53" t="s">
        <v>55</v>
      </c>
      <c r="B46" s="51">
        <f>B47+B48+B49+B50+B51+B52</f>
        <v>42696</v>
      </c>
      <c r="C46" s="51">
        <f t="shared" ref="C46" si="6">C47+C48+C49+C50+C51+C52</f>
        <v>42696</v>
      </c>
      <c r="D46" s="51">
        <f t="shared" ref="D46" si="7">D47+D48+D49+D50+D51+D52</f>
        <v>42696</v>
      </c>
      <c r="E46" s="51">
        <f t="shared" ref="E46" si="8">E47+E48+E49+E50+E51+E52</f>
        <v>42696</v>
      </c>
      <c r="F46" s="51">
        <f t="shared" ref="F46" si="9">F47+F48+F49+F50+F51+F52</f>
        <v>42696</v>
      </c>
      <c r="G46" s="51">
        <f t="shared" ref="G46" si="10">G47+G48+G49+G50+G51+G52</f>
        <v>42696</v>
      </c>
      <c r="H46" s="51">
        <f t="shared" ref="H46" si="11">H47+H48+H49+H50+H51+H52</f>
        <v>42696</v>
      </c>
      <c r="I46" s="51">
        <f t="shared" ref="I46" si="12">I47+I48+I49+I50+I51+I52</f>
        <v>42696</v>
      </c>
      <c r="J46" s="51">
        <f t="shared" ref="J46" si="13">J47+J48+J49+J50+J51+J52</f>
        <v>42696</v>
      </c>
      <c r="K46" s="51">
        <f t="shared" ref="K46" si="14">K47+K48+K49+K50+K51+K52</f>
        <v>42696</v>
      </c>
      <c r="L46" s="51">
        <f t="shared" ref="L46" si="15">L47+L48+L49+L50+L51+L52</f>
        <v>42696</v>
      </c>
      <c r="M46" s="51">
        <f t="shared" ref="M46" si="16">M47+M48+M49+M50+M51+M52</f>
        <v>42696</v>
      </c>
      <c r="N46" s="51">
        <f t="shared" ref="N46:N63" si="17">SUM(B46:M46)</f>
        <v>512352</v>
      </c>
    </row>
    <row r="47" spans="1:19" ht="23.25" thickBot="1" x14ac:dyDescent="0.3">
      <c r="A47" s="1" t="s">
        <v>15</v>
      </c>
      <c r="B47" s="2">
        <v>23000</v>
      </c>
      <c r="C47" s="2">
        <v>23000</v>
      </c>
      <c r="D47" s="2">
        <v>23000</v>
      </c>
      <c r="E47" s="2">
        <v>23000</v>
      </c>
      <c r="F47" s="2">
        <v>23000</v>
      </c>
      <c r="G47" s="2">
        <v>23000</v>
      </c>
      <c r="H47" s="2">
        <v>23000</v>
      </c>
      <c r="I47" s="2">
        <v>23000</v>
      </c>
      <c r="J47" s="2">
        <v>23000</v>
      </c>
      <c r="K47" s="2">
        <v>23000</v>
      </c>
      <c r="L47" s="2">
        <v>23000</v>
      </c>
      <c r="M47" s="2">
        <v>23000</v>
      </c>
      <c r="N47" s="3">
        <f t="shared" si="17"/>
        <v>276000</v>
      </c>
    </row>
    <row r="48" spans="1:19" ht="15.75" thickBot="1" x14ac:dyDescent="0.3">
      <c r="A48" s="1" t="s">
        <v>16</v>
      </c>
      <c r="B48" s="3">
        <v>17000</v>
      </c>
      <c r="C48" s="3">
        <v>17000</v>
      </c>
      <c r="D48" s="3">
        <v>17000</v>
      </c>
      <c r="E48" s="3">
        <v>17000</v>
      </c>
      <c r="F48" s="3">
        <v>17000</v>
      </c>
      <c r="G48" s="3">
        <v>17000</v>
      </c>
      <c r="H48" s="3">
        <v>17000</v>
      </c>
      <c r="I48" s="3">
        <v>17000</v>
      </c>
      <c r="J48" s="3">
        <v>17000</v>
      </c>
      <c r="K48" s="3">
        <v>17000</v>
      </c>
      <c r="L48" s="3">
        <v>17000</v>
      </c>
      <c r="M48" s="3">
        <v>17000</v>
      </c>
      <c r="N48" s="3">
        <f t="shared" si="17"/>
        <v>204000</v>
      </c>
    </row>
    <row r="49" spans="1:14" ht="15.75" thickBot="1" x14ac:dyDescent="0.3">
      <c r="A49" s="1" t="s">
        <v>57</v>
      </c>
      <c r="B49" s="4">
        <v>2200</v>
      </c>
      <c r="C49" s="4">
        <v>2200</v>
      </c>
      <c r="D49" s="4">
        <v>2200</v>
      </c>
      <c r="E49" s="4">
        <v>2200</v>
      </c>
      <c r="F49" s="4">
        <v>2200</v>
      </c>
      <c r="G49" s="4">
        <v>2200</v>
      </c>
      <c r="H49" s="4">
        <v>2200</v>
      </c>
      <c r="I49" s="4">
        <v>2200</v>
      </c>
      <c r="J49" s="4">
        <v>2200</v>
      </c>
      <c r="K49" s="4">
        <v>2200</v>
      </c>
      <c r="L49" s="4">
        <v>2200</v>
      </c>
      <c r="M49" s="4">
        <v>2200</v>
      </c>
      <c r="N49" s="3">
        <f t="shared" si="17"/>
        <v>26400</v>
      </c>
    </row>
    <row r="50" spans="1:14" ht="23.25" thickBot="1" x14ac:dyDescent="0.3">
      <c r="A50" s="1" t="s">
        <v>102</v>
      </c>
      <c r="B50" s="4">
        <v>175</v>
      </c>
      <c r="C50" s="4">
        <v>175</v>
      </c>
      <c r="D50" s="4">
        <v>175</v>
      </c>
      <c r="E50" s="4">
        <v>175</v>
      </c>
      <c r="F50" s="4">
        <v>175</v>
      </c>
      <c r="G50" s="4">
        <v>175</v>
      </c>
      <c r="H50" s="4">
        <v>175</v>
      </c>
      <c r="I50" s="4">
        <v>175</v>
      </c>
      <c r="J50" s="4">
        <v>175</v>
      </c>
      <c r="K50" s="4">
        <v>175</v>
      </c>
      <c r="L50" s="4">
        <v>175</v>
      </c>
      <c r="M50" s="4">
        <v>175</v>
      </c>
      <c r="N50" s="4">
        <f t="shared" si="17"/>
        <v>2100</v>
      </c>
    </row>
    <row r="51" spans="1:14" ht="15.75" thickBot="1" x14ac:dyDescent="0.3">
      <c r="A51" s="1" t="s">
        <v>103</v>
      </c>
      <c r="B51" s="4">
        <v>165</v>
      </c>
      <c r="C51" s="4">
        <v>165</v>
      </c>
      <c r="D51" s="4">
        <v>165</v>
      </c>
      <c r="E51" s="4">
        <v>165</v>
      </c>
      <c r="F51" s="4">
        <v>165</v>
      </c>
      <c r="G51" s="4">
        <v>165</v>
      </c>
      <c r="H51" s="4">
        <v>165</v>
      </c>
      <c r="I51" s="4">
        <v>165</v>
      </c>
      <c r="J51" s="4">
        <v>165</v>
      </c>
      <c r="K51" s="4">
        <v>165</v>
      </c>
      <c r="L51" s="4">
        <v>165</v>
      </c>
      <c r="M51" s="4">
        <v>165</v>
      </c>
      <c r="N51" s="4">
        <f t="shared" si="17"/>
        <v>1980</v>
      </c>
    </row>
    <row r="52" spans="1:14" ht="15.75" thickBot="1" x14ac:dyDescent="0.3">
      <c r="A52" s="1" t="s">
        <v>104</v>
      </c>
      <c r="B52" s="3">
        <v>156</v>
      </c>
      <c r="C52" s="3">
        <v>156</v>
      </c>
      <c r="D52" s="3">
        <v>156</v>
      </c>
      <c r="E52" s="3">
        <v>156</v>
      </c>
      <c r="F52" s="3">
        <v>156</v>
      </c>
      <c r="G52" s="3">
        <v>156</v>
      </c>
      <c r="H52" s="3">
        <v>156</v>
      </c>
      <c r="I52" s="3">
        <v>156</v>
      </c>
      <c r="J52" s="3">
        <v>156</v>
      </c>
      <c r="K52" s="3">
        <v>156</v>
      </c>
      <c r="L52" s="3">
        <v>156</v>
      </c>
      <c r="M52" s="3">
        <v>156</v>
      </c>
      <c r="N52" s="3">
        <f t="shared" si="17"/>
        <v>1872</v>
      </c>
    </row>
    <row r="53" spans="1:14" ht="34.5" thickBot="1" x14ac:dyDescent="0.3">
      <c r="A53" s="48" t="s">
        <v>17</v>
      </c>
      <c r="B53" s="49">
        <v>17000</v>
      </c>
      <c r="C53" s="49">
        <v>17000</v>
      </c>
      <c r="D53" s="49">
        <v>17000</v>
      </c>
      <c r="E53" s="49">
        <v>17000</v>
      </c>
      <c r="F53" s="49">
        <v>17000</v>
      </c>
      <c r="G53" s="49">
        <v>17000</v>
      </c>
      <c r="H53" s="49">
        <v>17000</v>
      </c>
      <c r="I53" s="49">
        <v>17000</v>
      </c>
      <c r="J53" s="49">
        <v>17000</v>
      </c>
      <c r="K53" s="49">
        <v>17000</v>
      </c>
      <c r="L53" s="49">
        <v>17000</v>
      </c>
      <c r="M53" s="49">
        <v>17000</v>
      </c>
      <c r="N53" s="49">
        <f t="shared" si="17"/>
        <v>204000</v>
      </c>
    </row>
    <row r="54" spans="1:14" ht="23.25" thickBot="1" x14ac:dyDescent="0.3">
      <c r="A54" s="1" t="s">
        <v>18</v>
      </c>
      <c r="B54" s="3">
        <v>17000</v>
      </c>
      <c r="C54" s="3">
        <v>17000</v>
      </c>
      <c r="D54" s="3">
        <v>17000</v>
      </c>
      <c r="E54" s="3">
        <v>17000</v>
      </c>
      <c r="F54" s="3">
        <v>17000</v>
      </c>
      <c r="G54" s="3">
        <v>17000</v>
      </c>
      <c r="H54" s="3">
        <v>17000</v>
      </c>
      <c r="I54" s="3">
        <v>17000</v>
      </c>
      <c r="J54" s="3">
        <v>17000</v>
      </c>
      <c r="K54" s="3">
        <v>17000</v>
      </c>
      <c r="L54" s="3">
        <v>17000</v>
      </c>
      <c r="M54" s="3">
        <v>17000</v>
      </c>
      <c r="N54" s="3">
        <f t="shared" si="17"/>
        <v>204000</v>
      </c>
    </row>
    <row r="55" spans="1:14" ht="23.25" thickBot="1" x14ac:dyDescent="0.3">
      <c r="A55" s="48" t="s">
        <v>19</v>
      </c>
      <c r="B55" s="49">
        <v>9000</v>
      </c>
      <c r="C55" s="49">
        <v>9000</v>
      </c>
      <c r="D55" s="49">
        <v>9000</v>
      </c>
      <c r="E55" s="49">
        <v>9000</v>
      </c>
      <c r="F55" s="49">
        <v>9000</v>
      </c>
      <c r="G55" s="49">
        <v>9000</v>
      </c>
      <c r="H55" s="49">
        <v>9000</v>
      </c>
      <c r="I55" s="49">
        <v>9000</v>
      </c>
      <c r="J55" s="49">
        <v>9000</v>
      </c>
      <c r="K55" s="49">
        <v>9000</v>
      </c>
      <c r="L55" s="49">
        <v>9000</v>
      </c>
      <c r="M55" s="49">
        <v>9000</v>
      </c>
      <c r="N55" s="49">
        <f t="shared" si="17"/>
        <v>108000</v>
      </c>
    </row>
    <row r="56" spans="1:14" ht="23.25" thickBot="1" x14ac:dyDescent="0.3">
      <c r="A56" s="1" t="s">
        <v>20</v>
      </c>
      <c r="B56" s="2">
        <v>9000</v>
      </c>
      <c r="C56" s="2">
        <v>9000</v>
      </c>
      <c r="D56" s="2">
        <v>9000</v>
      </c>
      <c r="E56" s="2">
        <v>9000</v>
      </c>
      <c r="F56" s="2">
        <v>9000</v>
      </c>
      <c r="G56" s="2">
        <v>9000</v>
      </c>
      <c r="H56" s="2">
        <v>9000</v>
      </c>
      <c r="I56" s="2">
        <v>9000</v>
      </c>
      <c r="J56" s="2">
        <v>9000</v>
      </c>
      <c r="K56" s="2">
        <v>9000</v>
      </c>
      <c r="L56" s="2">
        <v>9000</v>
      </c>
      <c r="M56" s="2">
        <v>9000</v>
      </c>
      <c r="N56" s="2">
        <f t="shared" si="17"/>
        <v>108000</v>
      </c>
    </row>
    <row r="57" spans="1:14" ht="23.25" thickBot="1" x14ac:dyDescent="0.3">
      <c r="A57" s="48" t="s">
        <v>21</v>
      </c>
      <c r="B57" s="50">
        <v>1800</v>
      </c>
      <c r="C57" s="50">
        <v>1800</v>
      </c>
      <c r="D57" s="50">
        <v>1800</v>
      </c>
      <c r="E57" s="50">
        <v>1800</v>
      </c>
      <c r="F57" s="50">
        <v>1800</v>
      </c>
      <c r="G57" s="50">
        <v>1800</v>
      </c>
      <c r="H57" s="50">
        <v>1800</v>
      </c>
      <c r="I57" s="50">
        <v>1800</v>
      </c>
      <c r="J57" s="50">
        <v>1800</v>
      </c>
      <c r="K57" s="50">
        <v>1800</v>
      </c>
      <c r="L57" s="50">
        <v>1800</v>
      </c>
      <c r="M57" s="50">
        <v>1800</v>
      </c>
      <c r="N57" s="49">
        <f t="shared" si="17"/>
        <v>21600</v>
      </c>
    </row>
    <row r="58" spans="1:14" ht="34.5" thickBot="1" x14ac:dyDescent="0.3">
      <c r="A58" s="1" t="s">
        <v>22</v>
      </c>
      <c r="B58" s="4">
        <v>1800</v>
      </c>
      <c r="C58" s="4">
        <v>1800</v>
      </c>
      <c r="D58" s="4">
        <v>1800</v>
      </c>
      <c r="E58" s="4">
        <v>1800</v>
      </c>
      <c r="F58" s="4">
        <v>1800</v>
      </c>
      <c r="G58" s="4">
        <v>1800</v>
      </c>
      <c r="H58" s="4">
        <v>1800</v>
      </c>
      <c r="I58" s="4">
        <v>1800</v>
      </c>
      <c r="J58" s="4">
        <v>1800</v>
      </c>
      <c r="K58" s="4">
        <v>1800</v>
      </c>
      <c r="L58" s="4">
        <v>1800</v>
      </c>
      <c r="M58" s="4">
        <v>1800</v>
      </c>
      <c r="N58" s="3">
        <f t="shared" si="17"/>
        <v>21600</v>
      </c>
    </row>
    <row r="59" spans="1:14" ht="34.5" thickBot="1" x14ac:dyDescent="0.3">
      <c r="A59" s="48" t="s">
        <v>23</v>
      </c>
      <c r="B59" s="49">
        <f>B60+B61</f>
        <v>2700</v>
      </c>
      <c r="C59" s="49">
        <f t="shared" ref="C59" si="18">C60+C61</f>
        <v>2700</v>
      </c>
      <c r="D59" s="49">
        <f t="shared" ref="D59" si="19">D60+D61</f>
        <v>2700</v>
      </c>
      <c r="E59" s="49">
        <f t="shared" ref="E59" si="20">E60+E61</f>
        <v>2700</v>
      </c>
      <c r="F59" s="49">
        <f t="shared" ref="F59" si="21">F60+F61</f>
        <v>2700</v>
      </c>
      <c r="G59" s="49">
        <f t="shared" ref="G59" si="22">G60+G61</f>
        <v>2700</v>
      </c>
      <c r="H59" s="49">
        <f t="shared" ref="H59" si="23">H60+H61</f>
        <v>2700</v>
      </c>
      <c r="I59" s="49">
        <f t="shared" ref="I59" si="24">I60+I61</f>
        <v>2700</v>
      </c>
      <c r="J59" s="49">
        <f t="shared" ref="J59" si="25">J60+J61</f>
        <v>2700</v>
      </c>
      <c r="K59" s="49">
        <f t="shared" ref="K59" si="26">K60+K61</f>
        <v>2700</v>
      </c>
      <c r="L59" s="49">
        <f t="shared" ref="L59" si="27">L60+L61</f>
        <v>2700</v>
      </c>
      <c r="M59" s="49">
        <f t="shared" ref="M59" si="28">M60+M61</f>
        <v>2700</v>
      </c>
      <c r="N59" s="49">
        <f t="shared" si="17"/>
        <v>32400</v>
      </c>
    </row>
    <row r="60" spans="1:14" ht="23.25" thickBot="1" x14ac:dyDescent="0.3">
      <c r="A60" s="1" t="s">
        <v>24</v>
      </c>
      <c r="B60" s="3">
        <v>2500</v>
      </c>
      <c r="C60" s="3">
        <v>2500</v>
      </c>
      <c r="D60" s="3">
        <v>2500</v>
      </c>
      <c r="E60" s="3">
        <v>2500</v>
      </c>
      <c r="F60" s="3">
        <v>2500</v>
      </c>
      <c r="G60" s="3">
        <v>2500</v>
      </c>
      <c r="H60" s="3">
        <v>2500</v>
      </c>
      <c r="I60" s="3">
        <v>2500</v>
      </c>
      <c r="J60" s="3">
        <v>2500</v>
      </c>
      <c r="K60" s="3">
        <v>2500</v>
      </c>
      <c r="L60" s="3">
        <v>2500</v>
      </c>
      <c r="M60" s="3">
        <v>2500</v>
      </c>
      <c r="N60" s="3">
        <f t="shared" si="17"/>
        <v>30000</v>
      </c>
    </row>
    <row r="61" spans="1:14" ht="23.25" thickBot="1" x14ac:dyDescent="0.3">
      <c r="A61" s="1" t="s">
        <v>25</v>
      </c>
      <c r="B61" s="4">
        <v>200</v>
      </c>
      <c r="C61" s="4">
        <v>200</v>
      </c>
      <c r="D61" s="4">
        <v>200</v>
      </c>
      <c r="E61" s="4">
        <v>200</v>
      </c>
      <c r="F61" s="4">
        <v>200</v>
      </c>
      <c r="G61" s="4">
        <v>200</v>
      </c>
      <c r="H61" s="4">
        <v>200</v>
      </c>
      <c r="I61" s="4">
        <v>200</v>
      </c>
      <c r="J61" s="4">
        <v>200</v>
      </c>
      <c r="K61" s="4">
        <v>200</v>
      </c>
      <c r="L61" s="4">
        <v>200</v>
      </c>
      <c r="M61" s="4">
        <v>200</v>
      </c>
      <c r="N61" s="4">
        <f t="shared" si="17"/>
        <v>2400</v>
      </c>
    </row>
    <row r="62" spans="1:14" ht="23.25" thickBot="1" x14ac:dyDescent="0.3">
      <c r="A62" s="48" t="s">
        <v>26</v>
      </c>
      <c r="B62" s="51">
        <v>4200</v>
      </c>
      <c r="C62" s="51">
        <v>4200</v>
      </c>
      <c r="D62" s="51">
        <v>4200</v>
      </c>
      <c r="E62" s="51">
        <v>4200</v>
      </c>
      <c r="F62" s="51">
        <v>4200</v>
      </c>
      <c r="G62" s="51">
        <v>4200</v>
      </c>
      <c r="H62" s="51">
        <v>4200</v>
      </c>
      <c r="I62" s="51">
        <v>4200</v>
      </c>
      <c r="J62" s="51">
        <v>4200</v>
      </c>
      <c r="K62" s="51">
        <v>4200</v>
      </c>
      <c r="L62" s="51">
        <v>4200</v>
      </c>
      <c r="M62" s="51">
        <v>4200</v>
      </c>
      <c r="N62" s="51">
        <f t="shared" si="17"/>
        <v>50400</v>
      </c>
    </row>
    <row r="63" spans="1:14" ht="15.75" thickBot="1" x14ac:dyDescent="0.3">
      <c r="A63" s="9" t="s">
        <v>27</v>
      </c>
      <c r="B63" s="3">
        <v>4200</v>
      </c>
      <c r="C63" s="3">
        <v>4200</v>
      </c>
      <c r="D63" s="3">
        <v>4200</v>
      </c>
      <c r="E63" s="3">
        <v>4200</v>
      </c>
      <c r="F63" s="3">
        <v>4200</v>
      </c>
      <c r="G63" s="3">
        <v>4200</v>
      </c>
      <c r="H63" s="3">
        <v>4200</v>
      </c>
      <c r="I63" s="3">
        <v>4200</v>
      </c>
      <c r="J63" s="3">
        <v>4200</v>
      </c>
      <c r="K63" s="3">
        <v>4200</v>
      </c>
      <c r="L63" s="3">
        <v>4200</v>
      </c>
      <c r="M63" s="3">
        <v>4200</v>
      </c>
      <c r="N63" s="3">
        <f t="shared" si="17"/>
        <v>50400</v>
      </c>
    </row>
    <row r="64" spans="1:14" ht="23.25" thickBot="1" x14ac:dyDescent="0.3">
      <c r="A64" s="48" t="s">
        <v>28</v>
      </c>
      <c r="B64" s="49">
        <f>B65+B66+B67+B68+B69</f>
        <v>3135</v>
      </c>
      <c r="C64" s="49">
        <f t="shared" ref="C64" si="29">C65+C66+C67+C68+C69</f>
        <v>3135</v>
      </c>
      <c r="D64" s="49">
        <f t="shared" ref="D64" si="30">D65+D66+D67+D68+D69</f>
        <v>3135</v>
      </c>
      <c r="E64" s="49">
        <f t="shared" ref="E64" si="31">E65+E66+E67+E68+E69</f>
        <v>3135</v>
      </c>
      <c r="F64" s="49">
        <f t="shared" ref="F64" si="32">F65+F66+F67+F68+F69</f>
        <v>3135</v>
      </c>
      <c r="G64" s="49">
        <f t="shared" ref="G64" si="33">G65+G66+G67+G68+G69</f>
        <v>3135</v>
      </c>
      <c r="H64" s="49">
        <f t="shared" ref="H64" si="34">H65+H66+H67+H68+H69</f>
        <v>3135</v>
      </c>
      <c r="I64" s="49">
        <f t="shared" ref="I64" si="35">I65+I66+I67+I68+I69</f>
        <v>3135</v>
      </c>
      <c r="J64" s="49">
        <f t="shared" ref="J64" si="36">J65+J66+J67+J68+J69</f>
        <v>3135</v>
      </c>
      <c r="K64" s="49">
        <f t="shared" ref="K64" si="37">K65+K66+K67+K68+K69</f>
        <v>3135</v>
      </c>
      <c r="L64" s="49">
        <f t="shared" ref="L64" si="38">L65+L66+L67+L68+L69</f>
        <v>3135</v>
      </c>
      <c r="M64" s="49">
        <f t="shared" ref="M64" si="39">M65+M66+M67+M68+M69</f>
        <v>3135</v>
      </c>
      <c r="N64" s="49">
        <f t="shared" ref="N64:N70" si="40">SUM(B64:M64)</f>
        <v>37620</v>
      </c>
    </row>
    <row r="65" spans="1:19" ht="23.25" thickBot="1" x14ac:dyDescent="0.3">
      <c r="A65" s="1" t="s">
        <v>29</v>
      </c>
      <c r="B65" s="3">
        <v>500</v>
      </c>
      <c r="C65" s="3">
        <v>500</v>
      </c>
      <c r="D65" s="3">
        <v>500</v>
      </c>
      <c r="E65" s="3">
        <v>500</v>
      </c>
      <c r="F65" s="3">
        <v>500</v>
      </c>
      <c r="G65" s="3">
        <v>500</v>
      </c>
      <c r="H65" s="3">
        <v>500</v>
      </c>
      <c r="I65" s="3">
        <v>500</v>
      </c>
      <c r="J65" s="3">
        <v>500</v>
      </c>
      <c r="K65" s="3">
        <v>500</v>
      </c>
      <c r="L65" s="3">
        <v>500</v>
      </c>
      <c r="M65" s="3">
        <v>500</v>
      </c>
      <c r="N65" s="3">
        <f t="shared" si="40"/>
        <v>6000</v>
      </c>
    </row>
    <row r="66" spans="1:19" ht="34.5" thickBot="1" x14ac:dyDescent="0.3">
      <c r="A66" s="1" t="s">
        <v>30</v>
      </c>
      <c r="B66" s="4">
        <v>130</v>
      </c>
      <c r="C66" s="4">
        <v>130</v>
      </c>
      <c r="D66" s="4">
        <v>130</v>
      </c>
      <c r="E66" s="4">
        <v>130</v>
      </c>
      <c r="F66" s="4">
        <v>130</v>
      </c>
      <c r="G66" s="4">
        <v>130</v>
      </c>
      <c r="H66" s="4">
        <v>130</v>
      </c>
      <c r="I66" s="4">
        <v>130</v>
      </c>
      <c r="J66" s="4">
        <v>130</v>
      </c>
      <c r="K66" s="4">
        <v>130</v>
      </c>
      <c r="L66" s="4">
        <v>130</v>
      </c>
      <c r="M66" s="4">
        <v>130</v>
      </c>
      <c r="N66" s="3">
        <f t="shared" si="40"/>
        <v>1560</v>
      </c>
    </row>
    <row r="67" spans="1:19" ht="34.5" thickBot="1" x14ac:dyDescent="0.3">
      <c r="A67" s="1" t="s">
        <v>31</v>
      </c>
      <c r="B67" s="5">
        <v>305</v>
      </c>
      <c r="C67" s="5">
        <v>305</v>
      </c>
      <c r="D67" s="5">
        <v>305</v>
      </c>
      <c r="E67" s="5">
        <v>305</v>
      </c>
      <c r="F67" s="5">
        <v>305</v>
      </c>
      <c r="G67" s="5">
        <v>305</v>
      </c>
      <c r="H67" s="5">
        <v>305</v>
      </c>
      <c r="I67" s="5">
        <v>305</v>
      </c>
      <c r="J67" s="5">
        <v>305</v>
      </c>
      <c r="K67" s="5">
        <v>305</v>
      </c>
      <c r="L67" s="5">
        <v>305</v>
      </c>
      <c r="M67" s="5">
        <v>305</v>
      </c>
      <c r="N67" s="3">
        <f t="shared" si="40"/>
        <v>3660</v>
      </c>
    </row>
    <row r="68" spans="1:19" ht="34.5" thickBot="1" x14ac:dyDescent="0.3">
      <c r="A68" s="1" t="s">
        <v>32</v>
      </c>
      <c r="B68" s="4">
        <v>200</v>
      </c>
      <c r="C68" s="4">
        <v>200</v>
      </c>
      <c r="D68" s="4">
        <v>200</v>
      </c>
      <c r="E68" s="4">
        <v>200</v>
      </c>
      <c r="F68" s="4">
        <v>200</v>
      </c>
      <c r="G68" s="4">
        <v>200</v>
      </c>
      <c r="H68" s="4">
        <v>200</v>
      </c>
      <c r="I68" s="4">
        <v>200</v>
      </c>
      <c r="J68" s="4">
        <v>200</v>
      </c>
      <c r="K68" s="4">
        <v>200</v>
      </c>
      <c r="L68" s="4">
        <v>200</v>
      </c>
      <c r="M68" s="4">
        <v>200</v>
      </c>
      <c r="N68" s="3">
        <f t="shared" si="40"/>
        <v>2400</v>
      </c>
    </row>
    <row r="69" spans="1:19" ht="34.5" thickBot="1" x14ac:dyDescent="0.3">
      <c r="A69" s="1" t="s">
        <v>33</v>
      </c>
      <c r="B69" s="3">
        <v>2000</v>
      </c>
      <c r="C69" s="3">
        <v>2000</v>
      </c>
      <c r="D69" s="3">
        <v>2000</v>
      </c>
      <c r="E69" s="3">
        <v>2000</v>
      </c>
      <c r="F69" s="3">
        <v>2000</v>
      </c>
      <c r="G69" s="3">
        <v>2000</v>
      </c>
      <c r="H69" s="3">
        <v>2000</v>
      </c>
      <c r="I69" s="3">
        <v>2000</v>
      </c>
      <c r="J69" s="3">
        <v>2000</v>
      </c>
      <c r="K69" s="3">
        <v>2000</v>
      </c>
      <c r="L69" s="3">
        <v>2000</v>
      </c>
      <c r="M69" s="3">
        <v>2000</v>
      </c>
      <c r="N69" s="3">
        <f t="shared" si="40"/>
        <v>24000</v>
      </c>
    </row>
    <row r="70" spans="1:19" ht="15.75" thickBot="1" x14ac:dyDescent="0.3">
      <c r="A70" s="48" t="s">
        <v>34</v>
      </c>
      <c r="B70" s="49">
        <v>1800</v>
      </c>
      <c r="C70" s="49">
        <v>1800</v>
      </c>
      <c r="D70" s="49">
        <v>1800</v>
      </c>
      <c r="E70" s="49">
        <v>1800</v>
      </c>
      <c r="F70" s="49">
        <v>1800</v>
      </c>
      <c r="G70" s="49">
        <v>1800</v>
      </c>
      <c r="H70" s="49">
        <v>1800</v>
      </c>
      <c r="I70" s="49">
        <v>1800</v>
      </c>
      <c r="J70" s="49">
        <v>1800</v>
      </c>
      <c r="K70" s="49">
        <v>1800</v>
      </c>
      <c r="L70" s="49">
        <v>1800</v>
      </c>
      <c r="M70" s="49">
        <v>1800</v>
      </c>
      <c r="N70" s="49">
        <f t="shared" si="40"/>
        <v>21600</v>
      </c>
      <c r="S70" s="29"/>
    </row>
    <row r="71" spans="1:19" ht="34.5" thickBot="1" x14ac:dyDescent="0.3">
      <c r="A71" s="1" t="s">
        <v>54</v>
      </c>
      <c r="B71" s="3">
        <v>1800</v>
      </c>
      <c r="C71" s="3">
        <v>1800</v>
      </c>
      <c r="D71" s="3">
        <v>1800</v>
      </c>
      <c r="E71" s="3">
        <v>1800</v>
      </c>
      <c r="F71" s="3">
        <v>1800</v>
      </c>
      <c r="G71" s="3">
        <v>1800</v>
      </c>
      <c r="H71" s="3">
        <v>1800</v>
      </c>
      <c r="I71" s="3">
        <v>1800</v>
      </c>
      <c r="J71" s="3">
        <v>1800</v>
      </c>
      <c r="K71" s="3">
        <v>1800</v>
      </c>
      <c r="L71" s="3">
        <v>1800</v>
      </c>
      <c r="M71" s="3">
        <v>1800</v>
      </c>
      <c r="N71" s="3">
        <f>SUM(B71:M71)</f>
        <v>21600</v>
      </c>
    </row>
    <row r="72" spans="1:19" ht="15.75" thickBot="1" x14ac:dyDescent="0.3">
      <c r="A72" s="48" t="s">
        <v>35</v>
      </c>
      <c r="B72" s="52">
        <v>1850.5</v>
      </c>
      <c r="C72" s="52">
        <v>1850.5</v>
      </c>
      <c r="D72" s="52">
        <v>1850.5</v>
      </c>
      <c r="E72" s="52">
        <v>1850.5</v>
      </c>
      <c r="F72" s="52">
        <v>1850.5</v>
      </c>
      <c r="G72" s="52">
        <v>1850.5</v>
      </c>
      <c r="H72" s="52">
        <v>1850.5</v>
      </c>
      <c r="I72" s="52">
        <v>1850.5</v>
      </c>
      <c r="J72" s="52">
        <v>1850.5</v>
      </c>
      <c r="K72" s="52">
        <v>1850.5</v>
      </c>
      <c r="L72" s="52">
        <v>1850.5</v>
      </c>
      <c r="M72" s="52">
        <v>1850.5</v>
      </c>
      <c r="N72" s="49">
        <f t="shared" ref="N72:N74" si="41">SUM(B72:M72)</f>
        <v>22206</v>
      </c>
      <c r="R72" s="29"/>
    </row>
    <row r="73" spans="1:19" ht="15.75" thickBot="1" x14ac:dyDescent="0.3">
      <c r="A73" s="1" t="s">
        <v>36</v>
      </c>
      <c r="B73" s="7">
        <v>1850.5</v>
      </c>
      <c r="C73" s="7">
        <v>1850.5</v>
      </c>
      <c r="D73" s="7">
        <v>1850.5</v>
      </c>
      <c r="E73" s="7">
        <v>1850.5</v>
      </c>
      <c r="F73" s="7">
        <v>1850.5</v>
      </c>
      <c r="G73" s="7">
        <v>1850.5</v>
      </c>
      <c r="H73" s="7">
        <v>1850.5</v>
      </c>
      <c r="I73" s="7">
        <v>1850.5</v>
      </c>
      <c r="J73" s="7">
        <v>1850.5</v>
      </c>
      <c r="K73" s="7">
        <v>1850.5</v>
      </c>
      <c r="L73" s="7">
        <v>1850.5</v>
      </c>
      <c r="M73" s="7">
        <v>1850.5</v>
      </c>
      <c r="N73" s="6">
        <f t="shared" si="41"/>
        <v>22206</v>
      </c>
    </row>
    <row r="74" spans="1:19" ht="15.75" thickBot="1" x14ac:dyDescent="0.3">
      <c r="A74" s="61" t="s">
        <v>37</v>
      </c>
      <c r="B74" s="62">
        <f t="shared" ref="B74:M74" si="42">B72+B70+B64+B62+B59+B57+B55+B53+B46</f>
        <v>84181.5</v>
      </c>
      <c r="C74" s="62">
        <f t="shared" si="42"/>
        <v>84181.5</v>
      </c>
      <c r="D74" s="62">
        <f t="shared" si="42"/>
        <v>84181.5</v>
      </c>
      <c r="E74" s="62">
        <f t="shared" si="42"/>
        <v>84181.5</v>
      </c>
      <c r="F74" s="62">
        <f t="shared" si="42"/>
        <v>84181.5</v>
      </c>
      <c r="G74" s="62">
        <f t="shared" si="42"/>
        <v>84181.5</v>
      </c>
      <c r="H74" s="62">
        <f t="shared" si="42"/>
        <v>84181.5</v>
      </c>
      <c r="I74" s="62">
        <f t="shared" si="42"/>
        <v>84181.5</v>
      </c>
      <c r="J74" s="62">
        <f t="shared" si="42"/>
        <v>84181.5</v>
      </c>
      <c r="K74" s="62">
        <f t="shared" si="42"/>
        <v>84181.5</v>
      </c>
      <c r="L74" s="62">
        <f t="shared" si="42"/>
        <v>84181.5</v>
      </c>
      <c r="M74" s="63">
        <f t="shared" si="42"/>
        <v>84181.5</v>
      </c>
      <c r="N74" s="64">
        <f t="shared" si="41"/>
        <v>1010178</v>
      </c>
    </row>
    <row r="75" spans="1:19" x14ac:dyDescent="0.25">
      <c r="A75" s="11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0"/>
      <c r="O75" s="13"/>
      <c r="P75" s="13"/>
    </row>
    <row r="77" spans="1:19" ht="42.75" customHeight="1" x14ac:dyDescent="0.25"/>
    <row r="78" spans="1:19" x14ac:dyDescent="0.25">
      <c r="G78" s="65" t="s">
        <v>113</v>
      </c>
      <c r="H78" s="65"/>
      <c r="I78" s="65"/>
      <c r="J78" s="65"/>
    </row>
    <row r="79" spans="1:19" x14ac:dyDescent="0.25">
      <c r="G79" s="66" t="s">
        <v>114</v>
      </c>
      <c r="H79" s="66"/>
      <c r="I79" s="66"/>
      <c r="J79" s="66"/>
    </row>
  </sheetData>
  <mergeCells count="34">
    <mergeCell ref="A12:N12"/>
    <mergeCell ref="B11:C11"/>
    <mergeCell ref="D11:E11"/>
    <mergeCell ref="F11:G11"/>
    <mergeCell ref="H11:I11"/>
    <mergeCell ref="J11:K11"/>
    <mergeCell ref="L11:M11"/>
    <mergeCell ref="L9:M9"/>
    <mergeCell ref="B10:C10"/>
    <mergeCell ref="D10:E10"/>
    <mergeCell ref="F10:G10"/>
    <mergeCell ref="H10:I10"/>
    <mergeCell ref="J10:K10"/>
    <mergeCell ref="B9:C9"/>
    <mergeCell ref="D9:E9"/>
    <mergeCell ref="F9:G9"/>
    <mergeCell ref="H9:I9"/>
    <mergeCell ref="J9:K9"/>
    <mergeCell ref="G78:J78"/>
    <mergeCell ref="G79:J79"/>
    <mergeCell ref="A6:N6"/>
    <mergeCell ref="B1:N1"/>
    <mergeCell ref="B2:N2"/>
    <mergeCell ref="B3:N3"/>
    <mergeCell ref="B4:N4"/>
    <mergeCell ref="A5:N5"/>
    <mergeCell ref="B7:M7"/>
    <mergeCell ref="B8:C8"/>
    <mergeCell ref="D8:E8"/>
    <mergeCell ref="F8:G8"/>
    <mergeCell ref="H8:I8"/>
    <mergeCell ref="J8:K8"/>
    <mergeCell ref="L8:M8"/>
    <mergeCell ref="L10:M10"/>
  </mergeCells>
  <phoneticPr fontId="12" type="noConversion"/>
  <hyperlinks>
    <hyperlink ref="B4" r:id="rId1" display="mailto:grasasorocaba@gmail.com" xr:uid="{4B7264BB-7F84-411D-8AB2-F1AD0B374C8A}"/>
  </hyperlinks>
  <pageMargins left="0.51181102362204722" right="0.51181102362204722" top="0.78740157480314965" bottom="0.78740157480314965" header="0.31496062992125984" footer="0.31496062992125984"/>
  <pageSetup paperSize="9" orientation="landscape" horizontalDpi="0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3" tint="0.39997558519241921"/>
  </sheetPr>
  <dimension ref="A1:S79"/>
  <sheetViews>
    <sheetView tabSelected="1" topLeftCell="A46" zoomScaleNormal="100" workbookViewId="0">
      <selection activeCell="Q64" sqref="Q64"/>
    </sheetView>
  </sheetViews>
  <sheetFormatPr defaultRowHeight="15" x14ac:dyDescent="0.25"/>
  <cols>
    <col min="1" max="1" width="12.7109375" style="8" customWidth="1"/>
    <col min="2" max="2" width="9.7109375" bestFit="1" customWidth="1"/>
    <col min="3" max="4" width="9.140625" bestFit="1" customWidth="1"/>
    <col min="5" max="5" width="9.85546875" customWidth="1"/>
    <col min="6" max="6" width="9" customWidth="1"/>
    <col min="7" max="7" width="9.140625" customWidth="1"/>
    <col min="8" max="8" width="9.28515625" bestFit="1" customWidth="1"/>
    <col min="9" max="9" width="9.140625" bestFit="1" customWidth="1"/>
    <col min="10" max="10" width="9.28515625" bestFit="1" customWidth="1"/>
    <col min="11" max="11" width="9.140625" bestFit="1" customWidth="1"/>
    <col min="12" max="12" width="9.28515625" bestFit="1" customWidth="1"/>
    <col min="13" max="13" width="9.140625" bestFit="1" customWidth="1"/>
    <col min="14" max="14" width="11.5703125" customWidth="1"/>
    <col min="19" max="19" width="10.140625" bestFit="1" customWidth="1"/>
  </cols>
  <sheetData>
    <row r="1" spans="1:19" x14ac:dyDescent="0.25">
      <c r="A1" s="18"/>
      <c r="B1" s="70" t="s">
        <v>50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</row>
    <row r="2" spans="1:19" x14ac:dyDescent="0.25">
      <c r="B2" s="71" t="s">
        <v>51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</row>
    <row r="3" spans="1:19" x14ac:dyDescent="0.25">
      <c r="B3" s="72" t="s">
        <v>52</v>
      </c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</row>
    <row r="4" spans="1:19" ht="22.5" customHeight="1" thickBot="1" x14ac:dyDescent="0.3">
      <c r="A4" s="14"/>
      <c r="B4" s="73" t="s">
        <v>53</v>
      </c>
      <c r="C4" s="73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</row>
    <row r="5" spans="1:19" s="32" customFormat="1" ht="35.25" customHeight="1" thickBot="1" x14ac:dyDescent="0.25">
      <c r="A5" s="74" t="s">
        <v>105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6"/>
    </row>
    <row r="6" spans="1:19" s="32" customFormat="1" ht="46.5" customHeight="1" thickBot="1" x14ac:dyDescent="0.25">
      <c r="A6" s="67" t="s">
        <v>106</v>
      </c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9"/>
    </row>
    <row r="7" spans="1:19" s="32" customFormat="1" ht="24" customHeight="1" x14ac:dyDescent="0.25">
      <c r="A7" s="8"/>
      <c r="B7" s="77" t="s">
        <v>0</v>
      </c>
      <c r="C7" s="78"/>
      <c r="D7" s="78"/>
      <c r="E7" s="78"/>
      <c r="F7" s="78"/>
      <c r="G7" s="78"/>
      <c r="H7" s="78"/>
      <c r="I7" s="78"/>
      <c r="J7" s="78"/>
      <c r="K7" s="78"/>
      <c r="L7" s="78"/>
      <c r="M7" s="79"/>
      <c r="N7" s="33"/>
    </row>
    <row r="8" spans="1:19" s="32" customFormat="1" ht="20.25" customHeight="1" x14ac:dyDescent="0.2">
      <c r="A8" s="8"/>
      <c r="B8" s="80" t="s">
        <v>78</v>
      </c>
      <c r="C8" s="81"/>
      <c r="D8" s="81" t="s">
        <v>79</v>
      </c>
      <c r="E8" s="81"/>
      <c r="F8" s="81" t="s">
        <v>80</v>
      </c>
      <c r="G8" s="81"/>
      <c r="H8" s="81" t="s">
        <v>81</v>
      </c>
      <c r="I8" s="81"/>
      <c r="J8" s="81" t="s">
        <v>82</v>
      </c>
      <c r="K8" s="81"/>
      <c r="L8" s="81" t="s">
        <v>83</v>
      </c>
      <c r="M8" s="82"/>
      <c r="N8" s="34"/>
    </row>
    <row r="9" spans="1:19" s="32" customFormat="1" ht="18.75" customHeight="1" x14ac:dyDescent="0.2">
      <c r="A9" s="8"/>
      <c r="B9" s="80" t="s">
        <v>84</v>
      </c>
      <c r="C9" s="81"/>
      <c r="D9" s="81" t="s">
        <v>85</v>
      </c>
      <c r="E9" s="81"/>
      <c r="F9" s="81" t="s">
        <v>86</v>
      </c>
      <c r="G9" s="81"/>
      <c r="H9" s="81" t="s">
        <v>87</v>
      </c>
      <c r="I9" s="81"/>
      <c r="J9" s="81" t="s">
        <v>88</v>
      </c>
      <c r="K9" s="81"/>
      <c r="L9" s="81" t="s">
        <v>89</v>
      </c>
      <c r="M9" s="82"/>
      <c r="N9" s="34"/>
    </row>
    <row r="10" spans="1:19" s="32" customFormat="1" ht="20.25" customHeight="1" x14ac:dyDescent="0.2">
      <c r="A10" s="8"/>
      <c r="B10" s="80" t="s">
        <v>90</v>
      </c>
      <c r="C10" s="81"/>
      <c r="D10" s="81" t="s">
        <v>91</v>
      </c>
      <c r="E10" s="81"/>
      <c r="F10" s="81" t="s">
        <v>92</v>
      </c>
      <c r="G10" s="81"/>
      <c r="H10" s="81" t="s">
        <v>93</v>
      </c>
      <c r="I10" s="81"/>
      <c r="J10" s="81" t="s">
        <v>94</v>
      </c>
      <c r="K10" s="81"/>
      <c r="L10" s="81" t="s">
        <v>95</v>
      </c>
      <c r="M10" s="82"/>
      <c r="N10" s="34"/>
    </row>
    <row r="11" spans="1:19" s="32" customFormat="1" ht="20.25" customHeight="1" thickBot="1" x14ac:dyDescent="0.25">
      <c r="A11" s="8"/>
      <c r="B11" s="86" t="s">
        <v>96</v>
      </c>
      <c r="C11" s="87"/>
      <c r="D11" s="87" t="s">
        <v>97</v>
      </c>
      <c r="E11" s="87"/>
      <c r="F11" s="87" t="s">
        <v>98</v>
      </c>
      <c r="G11" s="87"/>
      <c r="H11" s="87" t="s">
        <v>99</v>
      </c>
      <c r="I11" s="87"/>
      <c r="J11" s="87" t="s">
        <v>100</v>
      </c>
      <c r="K11" s="87"/>
      <c r="L11" s="87" t="s">
        <v>101</v>
      </c>
      <c r="M11" s="88"/>
      <c r="N11" s="34"/>
    </row>
    <row r="12" spans="1:19" ht="20.25" customHeight="1" thickBot="1" x14ac:dyDescent="0.3">
      <c r="A12" s="83" t="s">
        <v>56</v>
      </c>
      <c r="B12" s="84"/>
      <c r="C12" s="84"/>
      <c r="D12" s="84"/>
      <c r="E12" s="84"/>
      <c r="F12" s="84"/>
      <c r="G12" s="84"/>
      <c r="H12" s="84"/>
      <c r="I12" s="84"/>
      <c r="J12" s="84"/>
      <c r="K12" s="84"/>
      <c r="L12" s="84"/>
      <c r="M12" s="84"/>
      <c r="N12" s="85"/>
    </row>
    <row r="13" spans="1:19" s="32" customFormat="1" ht="23.25" thickBot="1" x14ac:dyDescent="0.25">
      <c r="A13" s="19"/>
      <c r="B13" s="20" t="s">
        <v>2</v>
      </c>
      <c r="C13" s="20" t="s">
        <v>3</v>
      </c>
      <c r="D13" s="20" t="s">
        <v>4</v>
      </c>
      <c r="E13" s="20" t="s">
        <v>5</v>
      </c>
      <c r="F13" s="20" t="s">
        <v>6</v>
      </c>
      <c r="G13" s="20" t="s">
        <v>7</v>
      </c>
      <c r="H13" s="20" t="s">
        <v>8</v>
      </c>
      <c r="I13" s="20" t="s">
        <v>9</v>
      </c>
      <c r="J13" s="20" t="s">
        <v>10</v>
      </c>
      <c r="K13" s="20" t="s">
        <v>11</v>
      </c>
      <c r="L13" s="20" t="s">
        <v>12</v>
      </c>
      <c r="M13" s="20" t="s">
        <v>13</v>
      </c>
      <c r="N13" s="20" t="s">
        <v>14</v>
      </c>
    </row>
    <row r="14" spans="1:19" s="32" customFormat="1" ht="34.5" thickBot="1" x14ac:dyDescent="0.25">
      <c r="A14" s="42" t="s">
        <v>55</v>
      </c>
      <c r="B14" s="43">
        <f>B15+B16+B17+B18+B19+B20</f>
        <v>42696</v>
      </c>
      <c r="C14" s="43">
        <f t="shared" ref="C14:M14" si="0">C15+C16+C17+C18+C19+C20</f>
        <v>42696</v>
      </c>
      <c r="D14" s="43">
        <f t="shared" si="0"/>
        <v>42696</v>
      </c>
      <c r="E14" s="43">
        <f t="shared" si="0"/>
        <v>42696</v>
      </c>
      <c r="F14" s="43">
        <f t="shared" si="0"/>
        <v>42696</v>
      </c>
      <c r="G14" s="43">
        <f t="shared" si="0"/>
        <v>42696</v>
      </c>
      <c r="H14" s="43">
        <f t="shared" si="0"/>
        <v>42696</v>
      </c>
      <c r="I14" s="43">
        <f t="shared" si="0"/>
        <v>42696</v>
      </c>
      <c r="J14" s="43">
        <f t="shared" si="0"/>
        <v>42696</v>
      </c>
      <c r="K14" s="43">
        <f t="shared" si="0"/>
        <v>42696</v>
      </c>
      <c r="L14" s="43">
        <f t="shared" si="0"/>
        <v>42696</v>
      </c>
      <c r="M14" s="43">
        <f t="shared" si="0"/>
        <v>42696</v>
      </c>
      <c r="N14" s="43">
        <f t="shared" ref="N14:N31" si="1">SUM(B14:M14)</f>
        <v>512352</v>
      </c>
    </row>
    <row r="15" spans="1:19" s="32" customFormat="1" ht="23.25" thickBot="1" x14ac:dyDescent="0.25">
      <c r="A15" s="1" t="s">
        <v>15</v>
      </c>
      <c r="B15" s="35">
        <v>23000</v>
      </c>
      <c r="C15" s="35">
        <v>23000</v>
      </c>
      <c r="D15" s="35">
        <v>23000</v>
      </c>
      <c r="E15" s="35">
        <v>23000</v>
      </c>
      <c r="F15" s="35">
        <v>23000</v>
      </c>
      <c r="G15" s="35">
        <v>23000</v>
      </c>
      <c r="H15" s="35">
        <v>23000</v>
      </c>
      <c r="I15" s="35">
        <v>23000</v>
      </c>
      <c r="J15" s="35">
        <v>23000</v>
      </c>
      <c r="K15" s="35">
        <v>23000</v>
      </c>
      <c r="L15" s="35">
        <v>23000</v>
      </c>
      <c r="M15" s="35">
        <v>23000</v>
      </c>
      <c r="N15" s="36">
        <f t="shared" si="1"/>
        <v>276000</v>
      </c>
      <c r="S15" s="39"/>
    </row>
    <row r="16" spans="1:19" s="32" customFormat="1" thickBot="1" x14ac:dyDescent="0.25">
      <c r="A16" s="1" t="s">
        <v>16</v>
      </c>
      <c r="B16" s="36">
        <v>17000</v>
      </c>
      <c r="C16" s="36">
        <v>17000</v>
      </c>
      <c r="D16" s="36">
        <v>17000</v>
      </c>
      <c r="E16" s="36">
        <v>17000</v>
      </c>
      <c r="F16" s="36">
        <v>17000</v>
      </c>
      <c r="G16" s="36">
        <v>17000</v>
      </c>
      <c r="H16" s="36">
        <v>17000</v>
      </c>
      <c r="I16" s="36">
        <v>17000</v>
      </c>
      <c r="J16" s="36">
        <v>17000</v>
      </c>
      <c r="K16" s="36">
        <v>17000</v>
      </c>
      <c r="L16" s="36">
        <v>17000</v>
      </c>
      <c r="M16" s="36">
        <v>17000</v>
      </c>
      <c r="N16" s="36">
        <f t="shared" si="1"/>
        <v>204000</v>
      </c>
    </row>
    <row r="17" spans="1:14" s="32" customFormat="1" thickBot="1" x14ac:dyDescent="0.25">
      <c r="A17" s="1" t="s">
        <v>57</v>
      </c>
      <c r="B17" s="37">
        <v>2200</v>
      </c>
      <c r="C17" s="37">
        <v>2200</v>
      </c>
      <c r="D17" s="37">
        <v>2200</v>
      </c>
      <c r="E17" s="37">
        <v>2200</v>
      </c>
      <c r="F17" s="37">
        <v>2200</v>
      </c>
      <c r="G17" s="37">
        <v>2200</v>
      </c>
      <c r="H17" s="37">
        <v>2200</v>
      </c>
      <c r="I17" s="37">
        <v>2200</v>
      </c>
      <c r="J17" s="37">
        <v>2200</v>
      </c>
      <c r="K17" s="37">
        <v>2200</v>
      </c>
      <c r="L17" s="37">
        <v>2200</v>
      </c>
      <c r="M17" s="37">
        <v>2200</v>
      </c>
      <c r="N17" s="36">
        <f t="shared" si="1"/>
        <v>26400</v>
      </c>
    </row>
    <row r="18" spans="1:14" s="32" customFormat="1" ht="23.25" thickBot="1" x14ac:dyDescent="0.25">
      <c r="A18" s="1" t="s">
        <v>102</v>
      </c>
      <c r="B18" s="37">
        <v>175</v>
      </c>
      <c r="C18" s="37">
        <v>175</v>
      </c>
      <c r="D18" s="37">
        <v>175</v>
      </c>
      <c r="E18" s="37">
        <v>175</v>
      </c>
      <c r="F18" s="37">
        <v>175</v>
      </c>
      <c r="G18" s="37">
        <v>175</v>
      </c>
      <c r="H18" s="37">
        <v>175</v>
      </c>
      <c r="I18" s="37">
        <v>175</v>
      </c>
      <c r="J18" s="37">
        <v>175</v>
      </c>
      <c r="K18" s="37">
        <v>175</v>
      </c>
      <c r="L18" s="37">
        <v>175</v>
      </c>
      <c r="M18" s="37">
        <v>175</v>
      </c>
      <c r="N18" s="37">
        <f t="shared" si="1"/>
        <v>2100</v>
      </c>
    </row>
    <row r="19" spans="1:14" s="32" customFormat="1" thickBot="1" x14ac:dyDescent="0.25">
      <c r="A19" s="1" t="s">
        <v>103</v>
      </c>
      <c r="B19" s="37">
        <v>165</v>
      </c>
      <c r="C19" s="37">
        <v>165</v>
      </c>
      <c r="D19" s="37">
        <v>165</v>
      </c>
      <c r="E19" s="37">
        <v>165</v>
      </c>
      <c r="F19" s="37">
        <v>165</v>
      </c>
      <c r="G19" s="37">
        <v>165</v>
      </c>
      <c r="H19" s="37">
        <v>165</v>
      </c>
      <c r="I19" s="37">
        <v>165</v>
      </c>
      <c r="J19" s="37">
        <v>165</v>
      </c>
      <c r="K19" s="37">
        <v>165</v>
      </c>
      <c r="L19" s="37">
        <v>165</v>
      </c>
      <c r="M19" s="37">
        <v>165</v>
      </c>
      <c r="N19" s="37">
        <f t="shared" si="1"/>
        <v>1980</v>
      </c>
    </row>
    <row r="20" spans="1:14" s="32" customFormat="1" thickBot="1" x14ac:dyDescent="0.25">
      <c r="A20" s="1" t="s">
        <v>104</v>
      </c>
      <c r="B20" s="36">
        <v>156</v>
      </c>
      <c r="C20" s="36">
        <v>156</v>
      </c>
      <c r="D20" s="36">
        <v>156</v>
      </c>
      <c r="E20" s="36">
        <v>156</v>
      </c>
      <c r="F20" s="36">
        <v>156</v>
      </c>
      <c r="G20" s="36">
        <v>156</v>
      </c>
      <c r="H20" s="36">
        <v>156</v>
      </c>
      <c r="I20" s="36">
        <v>156</v>
      </c>
      <c r="J20" s="36">
        <v>156</v>
      </c>
      <c r="K20" s="36">
        <v>156</v>
      </c>
      <c r="L20" s="36">
        <v>156</v>
      </c>
      <c r="M20" s="36">
        <v>156</v>
      </c>
      <c r="N20" s="36">
        <f t="shared" si="1"/>
        <v>1872</v>
      </c>
    </row>
    <row r="21" spans="1:14" s="32" customFormat="1" ht="34.5" thickBot="1" x14ac:dyDescent="0.25">
      <c r="A21" s="42" t="s">
        <v>17</v>
      </c>
      <c r="B21" s="43">
        <v>17000</v>
      </c>
      <c r="C21" s="43">
        <v>17000</v>
      </c>
      <c r="D21" s="43">
        <v>17000</v>
      </c>
      <c r="E21" s="43">
        <v>17000</v>
      </c>
      <c r="F21" s="43">
        <v>17000</v>
      </c>
      <c r="G21" s="43">
        <v>17000</v>
      </c>
      <c r="H21" s="43">
        <v>17000</v>
      </c>
      <c r="I21" s="43">
        <v>17000</v>
      </c>
      <c r="J21" s="43">
        <v>17000</v>
      </c>
      <c r="K21" s="43">
        <v>17000</v>
      </c>
      <c r="L21" s="43">
        <v>17000</v>
      </c>
      <c r="M21" s="43">
        <v>17000</v>
      </c>
      <c r="N21" s="43">
        <f t="shared" si="1"/>
        <v>204000</v>
      </c>
    </row>
    <row r="22" spans="1:14" s="32" customFormat="1" ht="23.25" thickBot="1" x14ac:dyDescent="0.25">
      <c r="A22" s="1" t="s">
        <v>18</v>
      </c>
      <c r="B22" s="36">
        <v>17000</v>
      </c>
      <c r="C22" s="36">
        <v>17000</v>
      </c>
      <c r="D22" s="36">
        <v>17000</v>
      </c>
      <c r="E22" s="36">
        <v>17000</v>
      </c>
      <c r="F22" s="36">
        <v>17000</v>
      </c>
      <c r="G22" s="36">
        <v>17000</v>
      </c>
      <c r="H22" s="36">
        <v>17000</v>
      </c>
      <c r="I22" s="36">
        <v>17000</v>
      </c>
      <c r="J22" s="36">
        <v>17000</v>
      </c>
      <c r="K22" s="36">
        <v>17000</v>
      </c>
      <c r="L22" s="36">
        <v>17000</v>
      </c>
      <c r="M22" s="36">
        <v>17000</v>
      </c>
      <c r="N22" s="36">
        <f t="shared" si="1"/>
        <v>204000</v>
      </c>
    </row>
    <row r="23" spans="1:14" s="32" customFormat="1" ht="23.25" thickBot="1" x14ac:dyDescent="0.25">
      <c r="A23" s="42" t="s">
        <v>19</v>
      </c>
      <c r="B23" s="43">
        <v>9000</v>
      </c>
      <c r="C23" s="43">
        <v>9000</v>
      </c>
      <c r="D23" s="43">
        <v>9000</v>
      </c>
      <c r="E23" s="43">
        <v>9000</v>
      </c>
      <c r="F23" s="43">
        <v>9000</v>
      </c>
      <c r="G23" s="43">
        <v>9000</v>
      </c>
      <c r="H23" s="43">
        <v>9000</v>
      </c>
      <c r="I23" s="43">
        <v>9000</v>
      </c>
      <c r="J23" s="43">
        <v>9000</v>
      </c>
      <c r="K23" s="43">
        <v>9000</v>
      </c>
      <c r="L23" s="43">
        <v>9000</v>
      </c>
      <c r="M23" s="43">
        <v>9000</v>
      </c>
      <c r="N23" s="43">
        <f t="shared" si="1"/>
        <v>108000</v>
      </c>
    </row>
    <row r="24" spans="1:14" s="32" customFormat="1" ht="23.25" thickBot="1" x14ac:dyDescent="0.25">
      <c r="A24" s="1" t="s">
        <v>20</v>
      </c>
      <c r="B24" s="35">
        <v>9000</v>
      </c>
      <c r="C24" s="35">
        <v>9000</v>
      </c>
      <c r="D24" s="35">
        <v>9000</v>
      </c>
      <c r="E24" s="35">
        <v>9000</v>
      </c>
      <c r="F24" s="35">
        <v>9000</v>
      </c>
      <c r="G24" s="35">
        <v>9000</v>
      </c>
      <c r="H24" s="35">
        <v>9000</v>
      </c>
      <c r="I24" s="35">
        <v>9000</v>
      </c>
      <c r="J24" s="35">
        <v>9000</v>
      </c>
      <c r="K24" s="35">
        <v>9000</v>
      </c>
      <c r="L24" s="35">
        <v>9000</v>
      </c>
      <c r="M24" s="35">
        <v>9000</v>
      </c>
      <c r="N24" s="35">
        <f t="shared" si="1"/>
        <v>108000</v>
      </c>
    </row>
    <row r="25" spans="1:14" s="32" customFormat="1" ht="23.25" thickBot="1" x14ac:dyDescent="0.25">
      <c r="A25" s="42" t="s">
        <v>21</v>
      </c>
      <c r="B25" s="45">
        <v>1800</v>
      </c>
      <c r="C25" s="45">
        <v>1800</v>
      </c>
      <c r="D25" s="45">
        <v>1800</v>
      </c>
      <c r="E25" s="45">
        <v>1800</v>
      </c>
      <c r="F25" s="45">
        <v>1800</v>
      </c>
      <c r="G25" s="45">
        <v>1800</v>
      </c>
      <c r="H25" s="45">
        <v>1800</v>
      </c>
      <c r="I25" s="45">
        <v>1800</v>
      </c>
      <c r="J25" s="45">
        <v>1800</v>
      </c>
      <c r="K25" s="45">
        <v>1800</v>
      </c>
      <c r="L25" s="45">
        <v>1800</v>
      </c>
      <c r="M25" s="45">
        <v>1800</v>
      </c>
      <c r="N25" s="43">
        <f t="shared" si="1"/>
        <v>21600</v>
      </c>
    </row>
    <row r="26" spans="1:14" s="32" customFormat="1" ht="23.25" thickBot="1" x14ac:dyDescent="0.25">
      <c r="A26" s="1" t="s">
        <v>107</v>
      </c>
      <c r="B26" s="37">
        <v>1800</v>
      </c>
      <c r="C26" s="37">
        <v>1800</v>
      </c>
      <c r="D26" s="37">
        <v>1800</v>
      </c>
      <c r="E26" s="37">
        <v>1800</v>
      </c>
      <c r="F26" s="37">
        <v>1800</v>
      </c>
      <c r="G26" s="37">
        <v>1800</v>
      </c>
      <c r="H26" s="37">
        <v>1800</v>
      </c>
      <c r="I26" s="37">
        <v>1800</v>
      </c>
      <c r="J26" s="37">
        <v>1800</v>
      </c>
      <c r="K26" s="37">
        <v>1800</v>
      </c>
      <c r="L26" s="37">
        <v>1800</v>
      </c>
      <c r="M26" s="37">
        <v>1800</v>
      </c>
      <c r="N26" s="36">
        <f t="shared" si="1"/>
        <v>21600</v>
      </c>
    </row>
    <row r="27" spans="1:14" s="32" customFormat="1" ht="34.5" thickBot="1" x14ac:dyDescent="0.25">
      <c r="A27" s="42" t="s">
        <v>23</v>
      </c>
      <c r="B27" s="43">
        <f>B28+B29</f>
        <v>2700</v>
      </c>
      <c r="C27" s="43">
        <f t="shared" ref="C27:M27" si="2">C28+C29</f>
        <v>2700</v>
      </c>
      <c r="D27" s="43">
        <f t="shared" si="2"/>
        <v>2700</v>
      </c>
      <c r="E27" s="43">
        <f t="shared" si="2"/>
        <v>2700</v>
      </c>
      <c r="F27" s="43">
        <f t="shared" si="2"/>
        <v>2700</v>
      </c>
      <c r="G27" s="43">
        <f t="shared" si="2"/>
        <v>2700</v>
      </c>
      <c r="H27" s="43">
        <f t="shared" si="2"/>
        <v>2700</v>
      </c>
      <c r="I27" s="43">
        <f t="shared" si="2"/>
        <v>2700</v>
      </c>
      <c r="J27" s="43">
        <f t="shared" si="2"/>
        <v>2700</v>
      </c>
      <c r="K27" s="43">
        <f t="shared" si="2"/>
        <v>2700</v>
      </c>
      <c r="L27" s="43">
        <f t="shared" si="2"/>
        <v>2700</v>
      </c>
      <c r="M27" s="43">
        <f t="shared" si="2"/>
        <v>2700</v>
      </c>
      <c r="N27" s="43">
        <f t="shared" si="1"/>
        <v>32400</v>
      </c>
    </row>
    <row r="28" spans="1:14" s="32" customFormat="1" ht="23.25" thickBot="1" x14ac:dyDescent="0.25">
      <c r="A28" s="1" t="s">
        <v>24</v>
      </c>
      <c r="B28" s="36">
        <v>2500</v>
      </c>
      <c r="C28" s="36">
        <v>2500</v>
      </c>
      <c r="D28" s="36">
        <v>2500</v>
      </c>
      <c r="E28" s="36">
        <v>2500</v>
      </c>
      <c r="F28" s="36">
        <v>2500</v>
      </c>
      <c r="G28" s="36">
        <v>2500</v>
      </c>
      <c r="H28" s="36">
        <v>2500</v>
      </c>
      <c r="I28" s="36">
        <v>2500</v>
      </c>
      <c r="J28" s="36">
        <v>2500</v>
      </c>
      <c r="K28" s="36">
        <v>2500</v>
      </c>
      <c r="L28" s="36">
        <v>2500</v>
      </c>
      <c r="M28" s="36">
        <v>2500</v>
      </c>
      <c r="N28" s="36">
        <f t="shared" si="1"/>
        <v>30000</v>
      </c>
    </row>
    <row r="29" spans="1:14" s="32" customFormat="1" ht="23.25" thickBot="1" x14ac:dyDescent="0.25">
      <c r="A29" s="1" t="s">
        <v>25</v>
      </c>
      <c r="B29" s="37">
        <v>200</v>
      </c>
      <c r="C29" s="37">
        <v>200</v>
      </c>
      <c r="D29" s="37">
        <v>200</v>
      </c>
      <c r="E29" s="37">
        <v>200</v>
      </c>
      <c r="F29" s="37">
        <v>200</v>
      </c>
      <c r="G29" s="37">
        <v>200</v>
      </c>
      <c r="H29" s="37">
        <v>200</v>
      </c>
      <c r="I29" s="37">
        <v>200</v>
      </c>
      <c r="J29" s="37">
        <v>200</v>
      </c>
      <c r="K29" s="37">
        <v>200</v>
      </c>
      <c r="L29" s="37">
        <v>200</v>
      </c>
      <c r="M29" s="37">
        <v>200</v>
      </c>
      <c r="N29" s="37">
        <f t="shared" si="1"/>
        <v>2400</v>
      </c>
    </row>
    <row r="30" spans="1:14" s="32" customFormat="1" ht="23.25" thickBot="1" x14ac:dyDescent="0.25">
      <c r="A30" s="42" t="s">
        <v>26</v>
      </c>
      <c r="B30" s="44">
        <v>4200</v>
      </c>
      <c r="C30" s="44">
        <v>4200</v>
      </c>
      <c r="D30" s="44">
        <v>4200</v>
      </c>
      <c r="E30" s="44">
        <v>4200</v>
      </c>
      <c r="F30" s="44">
        <v>4200</v>
      </c>
      <c r="G30" s="44">
        <v>4200</v>
      </c>
      <c r="H30" s="44">
        <v>4200</v>
      </c>
      <c r="I30" s="44">
        <v>4200</v>
      </c>
      <c r="J30" s="44">
        <v>4200</v>
      </c>
      <c r="K30" s="44">
        <v>4200</v>
      </c>
      <c r="L30" s="44">
        <v>4200</v>
      </c>
      <c r="M30" s="44">
        <v>4200</v>
      </c>
      <c r="N30" s="44">
        <f t="shared" si="1"/>
        <v>50400</v>
      </c>
    </row>
    <row r="31" spans="1:14" s="32" customFormat="1" thickBot="1" x14ac:dyDescent="0.25">
      <c r="A31" s="9" t="s">
        <v>27</v>
      </c>
      <c r="B31" s="36">
        <v>4200</v>
      </c>
      <c r="C31" s="36">
        <v>4200</v>
      </c>
      <c r="D31" s="36">
        <v>4200</v>
      </c>
      <c r="E31" s="36">
        <v>4200</v>
      </c>
      <c r="F31" s="36">
        <v>4200</v>
      </c>
      <c r="G31" s="36">
        <v>4200</v>
      </c>
      <c r="H31" s="36">
        <v>4200</v>
      </c>
      <c r="I31" s="36">
        <v>4200</v>
      </c>
      <c r="J31" s="36">
        <v>4200</v>
      </c>
      <c r="K31" s="36">
        <v>4200</v>
      </c>
      <c r="L31" s="36">
        <v>4200</v>
      </c>
      <c r="M31" s="36">
        <v>4200</v>
      </c>
      <c r="N31" s="36">
        <f t="shared" si="1"/>
        <v>50400</v>
      </c>
    </row>
    <row r="32" spans="1:14" s="32" customFormat="1" ht="23.25" thickBot="1" x14ac:dyDescent="0.25">
      <c r="A32" s="42" t="s">
        <v>28</v>
      </c>
      <c r="B32" s="43">
        <f>B33+B34+B35+B36+B37</f>
        <v>3135</v>
      </c>
      <c r="C32" s="43">
        <f t="shared" ref="C32:M32" si="3">C33+C34+C35+C36+C37</f>
        <v>3135</v>
      </c>
      <c r="D32" s="43">
        <f t="shared" si="3"/>
        <v>3135</v>
      </c>
      <c r="E32" s="43">
        <f t="shared" si="3"/>
        <v>3135</v>
      </c>
      <c r="F32" s="43">
        <f t="shared" si="3"/>
        <v>3135</v>
      </c>
      <c r="G32" s="43">
        <f t="shared" si="3"/>
        <v>3135</v>
      </c>
      <c r="H32" s="43">
        <f t="shared" si="3"/>
        <v>3135</v>
      </c>
      <c r="I32" s="43">
        <f t="shared" si="3"/>
        <v>3135</v>
      </c>
      <c r="J32" s="43">
        <f t="shared" si="3"/>
        <v>3135</v>
      </c>
      <c r="K32" s="43">
        <f t="shared" si="3"/>
        <v>3135</v>
      </c>
      <c r="L32" s="43">
        <f t="shared" si="3"/>
        <v>3135</v>
      </c>
      <c r="M32" s="43">
        <f t="shared" si="3"/>
        <v>3135</v>
      </c>
      <c r="N32" s="43">
        <f t="shared" ref="N32:N42" si="4">SUM(B32:M32)</f>
        <v>37620</v>
      </c>
    </row>
    <row r="33" spans="1:19" s="32" customFormat="1" ht="23.25" thickBot="1" x14ac:dyDescent="0.25">
      <c r="A33" s="1" t="s">
        <v>29</v>
      </c>
      <c r="B33" s="36">
        <v>500</v>
      </c>
      <c r="C33" s="36">
        <v>500</v>
      </c>
      <c r="D33" s="36">
        <v>500</v>
      </c>
      <c r="E33" s="36">
        <v>500</v>
      </c>
      <c r="F33" s="36">
        <v>500</v>
      </c>
      <c r="G33" s="36">
        <v>500</v>
      </c>
      <c r="H33" s="36">
        <v>500</v>
      </c>
      <c r="I33" s="36">
        <v>500</v>
      </c>
      <c r="J33" s="36">
        <v>500</v>
      </c>
      <c r="K33" s="36">
        <v>500</v>
      </c>
      <c r="L33" s="36">
        <v>500</v>
      </c>
      <c r="M33" s="36">
        <v>500</v>
      </c>
      <c r="N33" s="36">
        <f t="shared" si="4"/>
        <v>6000</v>
      </c>
    </row>
    <row r="34" spans="1:19" s="32" customFormat="1" ht="34.5" thickBot="1" x14ac:dyDescent="0.25">
      <c r="A34" s="1" t="s">
        <v>30</v>
      </c>
      <c r="B34" s="37">
        <v>130</v>
      </c>
      <c r="C34" s="37">
        <v>130</v>
      </c>
      <c r="D34" s="37">
        <v>130</v>
      </c>
      <c r="E34" s="37">
        <v>130</v>
      </c>
      <c r="F34" s="37">
        <v>130</v>
      </c>
      <c r="G34" s="37">
        <v>130</v>
      </c>
      <c r="H34" s="37">
        <v>130</v>
      </c>
      <c r="I34" s="37">
        <v>130</v>
      </c>
      <c r="J34" s="37">
        <v>130</v>
      </c>
      <c r="K34" s="37">
        <v>130</v>
      </c>
      <c r="L34" s="37">
        <v>130</v>
      </c>
      <c r="M34" s="37">
        <v>130</v>
      </c>
      <c r="N34" s="36">
        <f t="shared" si="4"/>
        <v>1560</v>
      </c>
    </row>
    <row r="35" spans="1:19" s="32" customFormat="1" ht="34.5" thickBot="1" x14ac:dyDescent="0.25">
      <c r="A35" s="1" t="s">
        <v>31</v>
      </c>
      <c r="B35" s="38">
        <v>305</v>
      </c>
      <c r="C35" s="38">
        <v>305</v>
      </c>
      <c r="D35" s="38">
        <v>305</v>
      </c>
      <c r="E35" s="38">
        <v>305</v>
      </c>
      <c r="F35" s="38">
        <v>305</v>
      </c>
      <c r="G35" s="38">
        <v>305</v>
      </c>
      <c r="H35" s="38">
        <v>305</v>
      </c>
      <c r="I35" s="38">
        <v>305</v>
      </c>
      <c r="J35" s="38">
        <v>305</v>
      </c>
      <c r="K35" s="38">
        <v>305</v>
      </c>
      <c r="L35" s="38">
        <v>305</v>
      </c>
      <c r="M35" s="38">
        <v>305</v>
      </c>
      <c r="N35" s="36">
        <f t="shared" si="4"/>
        <v>3660</v>
      </c>
    </row>
    <row r="36" spans="1:19" s="32" customFormat="1" ht="34.5" thickBot="1" x14ac:dyDescent="0.25">
      <c r="A36" s="1" t="s">
        <v>32</v>
      </c>
      <c r="B36" s="37">
        <v>200</v>
      </c>
      <c r="C36" s="37">
        <v>200</v>
      </c>
      <c r="D36" s="37">
        <v>200</v>
      </c>
      <c r="E36" s="37">
        <v>200</v>
      </c>
      <c r="F36" s="37">
        <v>200</v>
      </c>
      <c r="G36" s="37">
        <v>200</v>
      </c>
      <c r="H36" s="37">
        <v>200</v>
      </c>
      <c r="I36" s="37">
        <v>200</v>
      </c>
      <c r="J36" s="37">
        <v>200</v>
      </c>
      <c r="K36" s="37">
        <v>200</v>
      </c>
      <c r="L36" s="37">
        <v>200</v>
      </c>
      <c r="M36" s="37">
        <v>200</v>
      </c>
      <c r="N36" s="36">
        <f t="shared" si="4"/>
        <v>2400</v>
      </c>
    </row>
    <row r="37" spans="1:19" s="32" customFormat="1" ht="34.5" thickBot="1" x14ac:dyDescent="0.25">
      <c r="A37" s="1" t="s">
        <v>33</v>
      </c>
      <c r="B37" s="36">
        <v>2000</v>
      </c>
      <c r="C37" s="36">
        <v>2000</v>
      </c>
      <c r="D37" s="36">
        <v>2000</v>
      </c>
      <c r="E37" s="36">
        <v>2000</v>
      </c>
      <c r="F37" s="36">
        <v>2000</v>
      </c>
      <c r="G37" s="36">
        <v>2000</v>
      </c>
      <c r="H37" s="36">
        <v>2000</v>
      </c>
      <c r="I37" s="36">
        <v>2000</v>
      </c>
      <c r="J37" s="36">
        <v>2000</v>
      </c>
      <c r="K37" s="36">
        <v>2000</v>
      </c>
      <c r="L37" s="36">
        <v>2000</v>
      </c>
      <c r="M37" s="36">
        <v>2000</v>
      </c>
      <c r="N37" s="36">
        <f t="shared" si="4"/>
        <v>24000</v>
      </c>
    </row>
    <row r="38" spans="1:19" s="32" customFormat="1" thickBot="1" x14ac:dyDescent="0.25">
      <c r="A38" s="42" t="s">
        <v>34</v>
      </c>
      <c r="B38" s="43">
        <v>1800</v>
      </c>
      <c r="C38" s="43">
        <v>1800</v>
      </c>
      <c r="D38" s="43">
        <v>1800</v>
      </c>
      <c r="E38" s="43">
        <v>1800</v>
      </c>
      <c r="F38" s="43">
        <v>1800</v>
      </c>
      <c r="G38" s="43">
        <v>1800</v>
      </c>
      <c r="H38" s="43">
        <v>1800</v>
      </c>
      <c r="I38" s="43">
        <v>1800</v>
      </c>
      <c r="J38" s="43">
        <v>1800</v>
      </c>
      <c r="K38" s="43">
        <v>1800</v>
      </c>
      <c r="L38" s="43">
        <v>1800</v>
      </c>
      <c r="M38" s="43">
        <v>1800</v>
      </c>
      <c r="N38" s="43">
        <f t="shared" si="4"/>
        <v>21600</v>
      </c>
      <c r="S38" s="39"/>
    </row>
    <row r="39" spans="1:19" s="32" customFormat="1" ht="34.5" thickBot="1" x14ac:dyDescent="0.25">
      <c r="A39" s="1" t="s">
        <v>54</v>
      </c>
      <c r="B39" s="36">
        <v>1800</v>
      </c>
      <c r="C39" s="36">
        <v>1800</v>
      </c>
      <c r="D39" s="36">
        <v>1800</v>
      </c>
      <c r="E39" s="36">
        <v>1800</v>
      </c>
      <c r="F39" s="36">
        <v>1800</v>
      </c>
      <c r="G39" s="36">
        <v>1800</v>
      </c>
      <c r="H39" s="36">
        <v>1800</v>
      </c>
      <c r="I39" s="36">
        <v>1800</v>
      </c>
      <c r="J39" s="36">
        <v>1800</v>
      </c>
      <c r="K39" s="36">
        <v>1800</v>
      </c>
      <c r="L39" s="36">
        <v>1800</v>
      </c>
      <c r="M39" s="36">
        <v>1800</v>
      </c>
      <c r="N39" s="36">
        <f>SUM(B39:M39)</f>
        <v>21600</v>
      </c>
    </row>
    <row r="40" spans="1:19" s="32" customFormat="1" thickBot="1" x14ac:dyDescent="0.25">
      <c r="A40" s="42" t="s">
        <v>35</v>
      </c>
      <c r="B40" s="46">
        <v>1850.5</v>
      </c>
      <c r="C40" s="46">
        <v>1850.5</v>
      </c>
      <c r="D40" s="46">
        <v>1850.5</v>
      </c>
      <c r="E40" s="46">
        <v>1850.5</v>
      </c>
      <c r="F40" s="46">
        <v>1850.5</v>
      </c>
      <c r="G40" s="46">
        <v>1850.5</v>
      </c>
      <c r="H40" s="46">
        <v>1850.5</v>
      </c>
      <c r="I40" s="46">
        <v>1850.5</v>
      </c>
      <c r="J40" s="46">
        <v>1850.5</v>
      </c>
      <c r="K40" s="46">
        <v>1850.5</v>
      </c>
      <c r="L40" s="46">
        <v>1850.5</v>
      </c>
      <c r="M40" s="46">
        <v>1850.5</v>
      </c>
      <c r="N40" s="43">
        <f t="shared" si="4"/>
        <v>22206</v>
      </c>
      <c r="R40" s="39"/>
    </row>
    <row r="41" spans="1:19" s="32" customFormat="1" thickBot="1" x14ac:dyDescent="0.25">
      <c r="A41" s="1" t="s">
        <v>36</v>
      </c>
      <c r="B41" s="40">
        <v>1850.5</v>
      </c>
      <c r="C41" s="40">
        <v>1850.5</v>
      </c>
      <c r="D41" s="40">
        <v>1850.5</v>
      </c>
      <c r="E41" s="40">
        <v>1850.5</v>
      </c>
      <c r="F41" s="40">
        <v>1850.5</v>
      </c>
      <c r="G41" s="40">
        <v>1850.5</v>
      </c>
      <c r="H41" s="40">
        <v>1850.5</v>
      </c>
      <c r="I41" s="40">
        <v>1850.5</v>
      </c>
      <c r="J41" s="40">
        <v>1850.5</v>
      </c>
      <c r="K41" s="40">
        <v>1850.5</v>
      </c>
      <c r="L41" s="40">
        <v>1850.5</v>
      </c>
      <c r="M41" s="40">
        <v>1850.5</v>
      </c>
      <c r="N41" s="41">
        <f t="shared" si="4"/>
        <v>22206</v>
      </c>
    </row>
    <row r="42" spans="1:19" s="32" customFormat="1" thickBot="1" x14ac:dyDescent="0.25">
      <c r="A42" s="61" t="s">
        <v>37</v>
      </c>
      <c r="B42" s="62">
        <f t="shared" ref="B42:M42" si="5">B40+B38+B32+B30+B27+B25+B23+B21+B14</f>
        <v>84181.5</v>
      </c>
      <c r="C42" s="62">
        <f t="shared" si="5"/>
        <v>84181.5</v>
      </c>
      <c r="D42" s="62">
        <f t="shared" si="5"/>
        <v>84181.5</v>
      </c>
      <c r="E42" s="62">
        <f t="shared" si="5"/>
        <v>84181.5</v>
      </c>
      <c r="F42" s="62">
        <f t="shared" si="5"/>
        <v>84181.5</v>
      </c>
      <c r="G42" s="62">
        <f t="shared" si="5"/>
        <v>84181.5</v>
      </c>
      <c r="H42" s="62">
        <f t="shared" si="5"/>
        <v>84181.5</v>
      </c>
      <c r="I42" s="62">
        <f t="shared" si="5"/>
        <v>84181.5</v>
      </c>
      <c r="J42" s="62">
        <f t="shared" si="5"/>
        <v>84181.5</v>
      </c>
      <c r="K42" s="62">
        <f t="shared" si="5"/>
        <v>84181.5</v>
      </c>
      <c r="L42" s="62">
        <f t="shared" si="5"/>
        <v>84181.5</v>
      </c>
      <c r="M42" s="63">
        <f t="shared" si="5"/>
        <v>84181.5</v>
      </c>
      <c r="N42" s="64">
        <f t="shared" si="4"/>
        <v>1010178</v>
      </c>
    </row>
    <row r="43" spans="1:19" ht="6" customHeight="1" x14ac:dyDescent="0.25">
      <c r="A43" s="11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0"/>
      <c r="O43" s="13"/>
      <c r="P43" s="13"/>
    </row>
    <row r="44" spans="1:19" ht="10.5" customHeight="1" thickBot="1" x14ac:dyDescent="0.3">
      <c r="A44" s="11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0"/>
      <c r="O44" s="13"/>
      <c r="P44" s="13"/>
    </row>
    <row r="45" spans="1:19" ht="30.75" customHeight="1" thickBot="1" x14ac:dyDescent="0.3">
      <c r="A45" s="31"/>
      <c r="B45" s="16" t="s">
        <v>38</v>
      </c>
      <c r="C45" s="16" t="s">
        <v>39</v>
      </c>
      <c r="D45" s="16" t="s">
        <v>40</v>
      </c>
      <c r="E45" s="16" t="s">
        <v>41</v>
      </c>
      <c r="F45" s="16" t="s">
        <v>42</v>
      </c>
      <c r="G45" s="16" t="s">
        <v>43</v>
      </c>
      <c r="H45" s="16" t="s">
        <v>44</v>
      </c>
      <c r="I45" s="16" t="s">
        <v>45</v>
      </c>
      <c r="J45" s="16" t="s">
        <v>46</v>
      </c>
      <c r="K45" s="16" t="s">
        <v>47</v>
      </c>
      <c r="L45" s="16" t="s">
        <v>48</v>
      </c>
      <c r="M45" s="16" t="s">
        <v>49</v>
      </c>
      <c r="N45" s="17" t="s">
        <v>14</v>
      </c>
    </row>
    <row r="46" spans="1:19" ht="34.5" thickBot="1" x14ac:dyDescent="0.3">
      <c r="A46" s="47" t="s">
        <v>55</v>
      </c>
      <c r="B46" s="44">
        <f>B47+B48+B49+B50+B51+B52</f>
        <v>42696</v>
      </c>
      <c r="C46" s="44">
        <f t="shared" ref="C46:M46" si="6">C47+C48+C49+C50+C51+C52</f>
        <v>42696</v>
      </c>
      <c r="D46" s="44">
        <f t="shared" si="6"/>
        <v>42696</v>
      </c>
      <c r="E46" s="44">
        <f t="shared" si="6"/>
        <v>42696</v>
      </c>
      <c r="F46" s="44">
        <f t="shared" si="6"/>
        <v>42696</v>
      </c>
      <c r="G46" s="44">
        <f t="shared" si="6"/>
        <v>42696</v>
      </c>
      <c r="H46" s="44">
        <f t="shared" si="6"/>
        <v>42696</v>
      </c>
      <c r="I46" s="44">
        <f t="shared" si="6"/>
        <v>42696</v>
      </c>
      <c r="J46" s="44">
        <f t="shared" si="6"/>
        <v>42696</v>
      </c>
      <c r="K46" s="44">
        <f t="shared" si="6"/>
        <v>42696</v>
      </c>
      <c r="L46" s="44">
        <f t="shared" si="6"/>
        <v>42696</v>
      </c>
      <c r="M46" s="44">
        <f t="shared" si="6"/>
        <v>42696</v>
      </c>
      <c r="N46" s="44">
        <f t="shared" ref="N46:N63" si="7">SUM(B46:M46)</f>
        <v>512352</v>
      </c>
    </row>
    <row r="47" spans="1:19" ht="23.25" thickBot="1" x14ac:dyDescent="0.3">
      <c r="A47" s="1" t="s">
        <v>15</v>
      </c>
      <c r="B47" s="2">
        <v>23000</v>
      </c>
      <c r="C47" s="2">
        <v>23000</v>
      </c>
      <c r="D47" s="2">
        <v>23000</v>
      </c>
      <c r="E47" s="2">
        <v>23000</v>
      </c>
      <c r="F47" s="2">
        <v>23000</v>
      </c>
      <c r="G47" s="2">
        <v>23000</v>
      </c>
      <c r="H47" s="2">
        <v>23000</v>
      </c>
      <c r="I47" s="2">
        <v>23000</v>
      </c>
      <c r="J47" s="2">
        <v>23000</v>
      </c>
      <c r="K47" s="2">
        <v>23000</v>
      </c>
      <c r="L47" s="2">
        <v>23000</v>
      </c>
      <c r="M47" s="2">
        <v>23000</v>
      </c>
      <c r="N47" s="3">
        <f t="shared" si="7"/>
        <v>276000</v>
      </c>
    </row>
    <row r="48" spans="1:19" ht="15.75" thickBot="1" x14ac:dyDescent="0.3">
      <c r="A48" s="1" t="s">
        <v>16</v>
      </c>
      <c r="B48" s="3">
        <v>17000</v>
      </c>
      <c r="C48" s="3">
        <v>17000</v>
      </c>
      <c r="D48" s="3">
        <v>17000</v>
      </c>
      <c r="E48" s="3">
        <v>17000</v>
      </c>
      <c r="F48" s="3">
        <v>17000</v>
      </c>
      <c r="G48" s="3">
        <v>17000</v>
      </c>
      <c r="H48" s="3">
        <v>17000</v>
      </c>
      <c r="I48" s="3">
        <v>17000</v>
      </c>
      <c r="J48" s="3">
        <v>17000</v>
      </c>
      <c r="K48" s="3">
        <v>17000</v>
      </c>
      <c r="L48" s="3">
        <v>17000</v>
      </c>
      <c r="M48" s="3">
        <v>17000</v>
      </c>
      <c r="N48" s="3">
        <f t="shared" si="7"/>
        <v>204000</v>
      </c>
    </row>
    <row r="49" spans="1:14" ht="15.75" thickBot="1" x14ac:dyDescent="0.3">
      <c r="A49" s="1" t="s">
        <v>57</v>
      </c>
      <c r="B49" s="4">
        <v>2200</v>
      </c>
      <c r="C49" s="4">
        <v>2200</v>
      </c>
      <c r="D49" s="4">
        <v>2200</v>
      </c>
      <c r="E49" s="4">
        <v>2200</v>
      </c>
      <c r="F49" s="4">
        <v>2200</v>
      </c>
      <c r="G49" s="4">
        <v>2200</v>
      </c>
      <c r="H49" s="4">
        <v>2200</v>
      </c>
      <c r="I49" s="4">
        <v>2200</v>
      </c>
      <c r="J49" s="4">
        <v>2200</v>
      </c>
      <c r="K49" s="4">
        <v>2200</v>
      </c>
      <c r="L49" s="4">
        <v>2200</v>
      </c>
      <c r="M49" s="4">
        <v>2200</v>
      </c>
      <c r="N49" s="3">
        <f t="shared" si="7"/>
        <v>26400</v>
      </c>
    </row>
    <row r="50" spans="1:14" ht="23.25" thickBot="1" x14ac:dyDescent="0.3">
      <c r="A50" s="1" t="s">
        <v>102</v>
      </c>
      <c r="B50" s="4">
        <v>175</v>
      </c>
      <c r="C50" s="4">
        <v>175</v>
      </c>
      <c r="D50" s="4">
        <v>175</v>
      </c>
      <c r="E50" s="4">
        <v>175</v>
      </c>
      <c r="F50" s="4">
        <v>175</v>
      </c>
      <c r="G50" s="4">
        <v>175</v>
      </c>
      <c r="H50" s="4">
        <v>175</v>
      </c>
      <c r="I50" s="4">
        <v>175</v>
      </c>
      <c r="J50" s="4">
        <v>175</v>
      </c>
      <c r="K50" s="4">
        <v>175</v>
      </c>
      <c r="L50" s="4">
        <v>175</v>
      </c>
      <c r="M50" s="4">
        <v>175</v>
      </c>
      <c r="N50" s="4">
        <f t="shared" si="7"/>
        <v>2100</v>
      </c>
    </row>
    <row r="51" spans="1:14" ht="15.75" thickBot="1" x14ac:dyDescent="0.3">
      <c r="A51" s="1" t="s">
        <v>103</v>
      </c>
      <c r="B51" s="4">
        <v>165</v>
      </c>
      <c r="C51" s="4">
        <v>165</v>
      </c>
      <c r="D51" s="4">
        <v>165</v>
      </c>
      <c r="E51" s="4">
        <v>165</v>
      </c>
      <c r="F51" s="4">
        <v>165</v>
      </c>
      <c r="G51" s="4">
        <v>165</v>
      </c>
      <c r="H51" s="4">
        <v>165</v>
      </c>
      <c r="I51" s="4">
        <v>165</v>
      </c>
      <c r="J51" s="4">
        <v>165</v>
      </c>
      <c r="K51" s="4">
        <v>165</v>
      </c>
      <c r="L51" s="4">
        <v>165</v>
      </c>
      <c r="M51" s="4">
        <v>165</v>
      </c>
      <c r="N51" s="4">
        <f t="shared" si="7"/>
        <v>1980</v>
      </c>
    </row>
    <row r="52" spans="1:14" ht="15.75" thickBot="1" x14ac:dyDescent="0.3">
      <c r="A52" s="1" t="s">
        <v>104</v>
      </c>
      <c r="B52" s="3">
        <v>156</v>
      </c>
      <c r="C52" s="3">
        <v>156</v>
      </c>
      <c r="D52" s="3">
        <v>156</v>
      </c>
      <c r="E52" s="3">
        <v>156</v>
      </c>
      <c r="F52" s="3">
        <v>156</v>
      </c>
      <c r="G52" s="3">
        <v>156</v>
      </c>
      <c r="H52" s="3">
        <v>156</v>
      </c>
      <c r="I52" s="3">
        <v>156</v>
      </c>
      <c r="J52" s="3">
        <v>156</v>
      </c>
      <c r="K52" s="3">
        <v>156</v>
      </c>
      <c r="L52" s="3">
        <v>156</v>
      </c>
      <c r="M52" s="3">
        <v>156</v>
      </c>
      <c r="N52" s="3">
        <f t="shared" si="7"/>
        <v>1872</v>
      </c>
    </row>
    <row r="53" spans="1:14" ht="34.5" thickBot="1" x14ac:dyDescent="0.3">
      <c r="A53" s="42" t="s">
        <v>17</v>
      </c>
      <c r="B53" s="43">
        <v>17000</v>
      </c>
      <c r="C53" s="43">
        <v>17000</v>
      </c>
      <c r="D53" s="43">
        <v>17000</v>
      </c>
      <c r="E53" s="43">
        <v>17000</v>
      </c>
      <c r="F53" s="43">
        <v>17000</v>
      </c>
      <c r="G53" s="43">
        <v>17000</v>
      </c>
      <c r="H53" s="43">
        <v>17000</v>
      </c>
      <c r="I53" s="43">
        <v>17000</v>
      </c>
      <c r="J53" s="43">
        <v>17000</v>
      </c>
      <c r="K53" s="43">
        <v>17000</v>
      </c>
      <c r="L53" s="43">
        <v>17000</v>
      </c>
      <c r="M53" s="43">
        <v>17000</v>
      </c>
      <c r="N53" s="43">
        <f t="shared" si="7"/>
        <v>204000</v>
      </c>
    </row>
    <row r="54" spans="1:14" ht="23.25" thickBot="1" x14ac:dyDescent="0.3">
      <c r="A54" s="1" t="s">
        <v>18</v>
      </c>
      <c r="B54" s="3">
        <v>17000</v>
      </c>
      <c r="C54" s="3">
        <v>17000</v>
      </c>
      <c r="D54" s="3">
        <v>17000</v>
      </c>
      <c r="E54" s="3">
        <v>17000</v>
      </c>
      <c r="F54" s="3">
        <v>17000</v>
      </c>
      <c r="G54" s="3">
        <v>17000</v>
      </c>
      <c r="H54" s="3">
        <v>17000</v>
      </c>
      <c r="I54" s="3">
        <v>17000</v>
      </c>
      <c r="J54" s="3">
        <v>17000</v>
      </c>
      <c r="K54" s="3">
        <v>17000</v>
      </c>
      <c r="L54" s="3">
        <v>17000</v>
      </c>
      <c r="M54" s="3">
        <v>17000</v>
      </c>
      <c r="N54" s="3">
        <f t="shared" si="7"/>
        <v>204000</v>
      </c>
    </row>
    <row r="55" spans="1:14" ht="23.25" thickBot="1" x14ac:dyDescent="0.3">
      <c r="A55" s="42" t="s">
        <v>19</v>
      </c>
      <c r="B55" s="43">
        <v>9000</v>
      </c>
      <c r="C55" s="43">
        <v>9000</v>
      </c>
      <c r="D55" s="43">
        <v>9000</v>
      </c>
      <c r="E55" s="43">
        <v>9000</v>
      </c>
      <c r="F55" s="43">
        <v>9000</v>
      </c>
      <c r="G55" s="43">
        <v>9000</v>
      </c>
      <c r="H55" s="43">
        <v>9000</v>
      </c>
      <c r="I55" s="43">
        <v>9000</v>
      </c>
      <c r="J55" s="43">
        <v>9000</v>
      </c>
      <c r="K55" s="43">
        <v>9000</v>
      </c>
      <c r="L55" s="43">
        <v>9000</v>
      </c>
      <c r="M55" s="43">
        <v>9000</v>
      </c>
      <c r="N55" s="43">
        <f t="shared" si="7"/>
        <v>108000</v>
      </c>
    </row>
    <row r="56" spans="1:14" ht="23.25" thickBot="1" x14ac:dyDescent="0.3">
      <c r="A56" s="1" t="s">
        <v>20</v>
      </c>
      <c r="B56" s="2">
        <v>9000</v>
      </c>
      <c r="C56" s="2">
        <v>9000</v>
      </c>
      <c r="D56" s="2">
        <v>9000</v>
      </c>
      <c r="E56" s="2">
        <v>9000</v>
      </c>
      <c r="F56" s="2">
        <v>9000</v>
      </c>
      <c r="G56" s="2">
        <v>9000</v>
      </c>
      <c r="H56" s="2">
        <v>9000</v>
      </c>
      <c r="I56" s="2">
        <v>9000</v>
      </c>
      <c r="J56" s="2">
        <v>9000</v>
      </c>
      <c r="K56" s="2">
        <v>9000</v>
      </c>
      <c r="L56" s="2">
        <v>9000</v>
      </c>
      <c r="M56" s="2">
        <v>9000</v>
      </c>
      <c r="N56" s="2">
        <f t="shared" si="7"/>
        <v>108000</v>
      </c>
    </row>
    <row r="57" spans="1:14" ht="23.25" thickBot="1" x14ac:dyDescent="0.3">
      <c r="A57" s="42" t="s">
        <v>21</v>
      </c>
      <c r="B57" s="45">
        <v>1800</v>
      </c>
      <c r="C57" s="45">
        <v>1800</v>
      </c>
      <c r="D57" s="45">
        <v>1800</v>
      </c>
      <c r="E57" s="45">
        <v>1800</v>
      </c>
      <c r="F57" s="45">
        <v>1800</v>
      </c>
      <c r="G57" s="45">
        <v>1800</v>
      </c>
      <c r="H57" s="45">
        <v>1800</v>
      </c>
      <c r="I57" s="45">
        <v>1800</v>
      </c>
      <c r="J57" s="45">
        <v>1800</v>
      </c>
      <c r="K57" s="45">
        <v>1800</v>
      </c>
      <c r="L57" s="45">
        <v>1800</v>
      </c>
      <c r="M57" s="45">
        <v>1800</v>
      </c>
      <c r="N57" s="43">
        <f t="shared" si="7"/>
        <v>21600</v>
      </c>
    </row>
    <row r="58" spans="1:14" ht="34.5" thickBot="1" x14ac:dyDescent="0.3">
      <c r="A58" s="1" t="s">
        <v>22</v>
      </c>
      <c r="B58" s="4">
        <v>1800</v>
      </c>
      <c r="C58" s="4">
        <v>1800</v>
      </c>
      <c r="D58" s="4">
        <v>1800</v>
      </c>
      <c r="E58" s="4">
        <v>1800</v>
      </c>
      <c r="F58" s="4">
        <v>1800</v>
      </c>
      <c r="G58" s="4">
        <v>1800</v>
      </c>
      <c r="H58" s="4">
        <v>1800</v>
      </c>
      <c r="I58" s="4">
        <v>1800</v>
      </c>
      <c r="J58" s="4">
        <v>1800</v>
      </c>
      <c r="K58" s="4">
        <v>1800</v>
      </c>
      <c r="L58" s="4">
        <v>1800</v>
      </c>
      <c r="M58" s="4">
        <v>1800</v>
      </c>
      <c r="N58" s="3">
        <f t="shared" si="7"/>
        <v>21600</v>
      </c>
    </row>
    <row r="59" spans="1:14" ht="34.5" thickBot="1" x14ac:dyDescent="0.3">
      <c r="A59" s="42" t="s">
        <v>23</v>
      </c>
      <c r="B59" s="43">
        <f>B60+B61</f>
        <v>2700</v>
      </c>
      <c r="C59" s="43">
        <f t="shared" ref="C59:M59" si="8">C60+C61</f>
        <v>2700</v>
      </c>
      <c r="D59" s="43">
        <f t="shared" si="8"/>
        <v>2700</v>
      </c>
      <c r="E59" s="43">
        <f t="shared" si="8"/>
        <v>2700</v>
      </c>
      <c r="F59" s="43">
        <f t="shared" si="8"/>
        <v>2700</v>
      </c>
      <c r="G59" s="43">
        <f t="shared" si="8"/>
        <v>2700</v>
      </c>
      <c r="H59" s="43">
        <f t="shared" si="8"/>
        <v>2700</v>
      </c>
      <c r="I59" s="43">
        <f t="shared" si="8"/>
        <v>2700</v>
      </c>
      <c r="J59" s="43">
        <f t="shared" si="8"/>
        <v>2700</v>
      </c>
      <c r="K59" s="43">
        <f t="shared" si="8"/>
        <v>2700</v>
      </c>
      <c r="L59" s="43">
        <f t="shared" si="8"/>
        <v>2700</v>
      </c>
      <c r="M59" s="43">
        <f t="shared" si="8"/>
        <v>2700</v>
      </c>
      <c r="N59" s="43">
        <f t="shared" si="7"/>
        <v>32400</v>
      </c>
    </row>
    <row r="60" spans="1:14" ht="23.25" thickBot="1" x14ac:dyDescent="0.3">
      <c r="A60" s="1" t="s">
        <v>24</v>
      </c>
      <c r="B60" s="3">
        <v>2500</v>
      </c>
      <c r="C60" s="3">
        <v>2500</v>
      </c>
      <c r="D60" s="3">
        <v>2500</v>
      </c>
      <c r="E60" s="3">
        <v>2500</v>
      </c>
      <c r="F60" s="3">
        <v>2500</v>
      </c>
      <c r="G60" s="3">
        <v>2500</v>
      </c>
      <c r="H60" s="3">
        <v>2500</v>
      </c>
      <c r="I60" s="3">
        <v>2500</v>
      </c>
      <c r="J60" s="3">
        <v>2500</v>
      </c>
      <c r="K60" s="3">
        <v>2500</v>
      </c>
      <c r="L60" s="3">
        <v>2500</v>
      </c>
      <c r="M60" s="3">
        <v>2500</v>
      </c>
      <c r="N60" s="3">
        <f t="shared" si="7"/>
        <v>30000</v>
      </c>
    </row>
    <row r="61" spans="1:14" ht="23.25" thickBot="1" x14ac:dyDescent="0.3">
      <c r="A61" s="1" t="s">
        <v>25</v>
      </c>
      <c r="B61" s="4">
        <v>200</v>
      </c>
      <c r="C61" s="4">
        <v>200</v>
      </c>
      <c r="D61" s="4">
        <v>200</v>
      </c>
      <c r="E61" s="4">
        <v>200</v>
      </c>
      <c r="F61" s="4">
        <v>200</v>
      </c>
      <c r="G61" s="4">
        <v>200</v>
      </c>
      <c r="H61" s="4">
        <v>200</v>
      </c>
      <c r="I61" s="4">
        <v>200</v>
      </c>
      <c r="J61" s="4">
        <v>200</v>
      </c>
      <c r="K61" s="4">
        <v>200</v>
      </c>
      <c r="L61" s="4">
        <v>200</v>
      </c>
      <c r="M61" s="4">
        <v>200</v>
      </c>
      <c r="N61" s="4">
        <f t="shared" si="7"/>
        <v>2400</v>
      </c>
    </row>
    <row r="62" spans="1:14" ht="23.25" thickBot="1" x14ac:dyDescent="0.3">
      <c r="A62" s="42" t="s">
        <v>26</v>
      </c>
      <c r="B62" s="44">
        <v>4200</v>
      </c>
      <c r="C62" s="44">
        <v>4200</v>
      </c>
      <c r="D62" s="44">
        <v>4200</v>
      </c>
      <c r="E62" s="44">
        <v>4200</v>
      </c>
      <c r="F62" s="44">
        <v>4200</v>
      </c>
      <c r="G62" s="44">
        <v>4200</v>
      </c>
      <c r="H62" s="44">
        <v>4200</v>
      </c>
      <c r="I62" s="44">
        <v>4200</v>
      </c>
      <c r="J62" s="44">
        <v>4200</v>
      </c>
      <c r="K62" s="44">
        <v>4200</v>
      </c>
      <c r="L62" s="44">
        <v>4200</v>
      </c>
      <c r="M62" s="44">
        <v>4200</v>
      </c>
      <c r="N62" s="44">
        <f t="shared" si="7"/>
        <v>50400</v>
      </c>
    </row>
    <row r="63" spans="1:14" ht="15.75" thickBot="1" x14ac:dyDescent="0.3">
      <c r="A63" s="9" t="s">
        <v>27</v>
      </c>
      <c r="B63" s="3">
        <v>4200</v>
      </c>
      <c r="C63" s="3">
        <v>4200</v>
      </c>
      <c r="D63" s="3">
        <v>4200</v>
      </c>
      <c r="E63" s="3">
        <v>4200</v>
      </c>
      <c r="F63" s="3">
        <v>4200</v>
      </c>
      <c r="G63" s="3">
        <v>4200</v>
      </c>
      <c r="H63" s="3">
        <v>4200</v>
      </c>
      <c r="I63" s="3">
        <v>4200</v>
      </c>
      <c r="J63" s="3">
        <v>4200</v>
      </c>
      <c r="K63" s="3">
        <v>4200</v>
      </c>
      <c r="L63" s="3">
        <v>4200</v>
      </c>
      <c r="M63" s="3">
        <v>4200</v>
      </c>
      <c r="N63" s="3">
        <f t="shared" si="7"/>
        <v>50400</v>
      </c>
    </row>
    <row r="64" spans="1:14" ht="23.25" thickBot="1" x14ac:dyDescent="0.3">
      <c r="A64" s="42" t="s">
        <v>28</v>
      </c>
      <c r="B64" s="43">
        <f>B65+B66+B67+B68+B69</f>
        <v>3135</v>
      </c>
      <c r="C64" s="43">
        <f t="shared" ref="C64:M64" si="9">C65+C66+C67+C68+C69</f>
        <v>3135</v>
      </c>
      <c r="D64" s="43">
        <f t="shared" si="9"/>
        <v>3135</v>
      </c>
      <c r="E64" s="43">
        <f t="shared" si="9"/>
        <v>3135</v>
      </c>
      <c r="F64" s="43">
        <f t="shared" si="9"/>
        <v>3135</v>
      </c>
      <c r="G64" s="43">
        <f t="shared" si="9"/>
        <v>3135</v>
      </c>
      <c r="H64" s="43">
        <f t="shared" si="9"/>
        <v>3135</v>
      </c>
      <c r="I64" s="43">
        <f t="shared" si="9"/>
        <v>3135</v>
      </c>
      <c r="J64" s="43">
        <f t="shared" si="9"/>
        <v>3135</v>
      </c>
      <c r="K64" s="43">
        <f t="shared" si="9"/>
        <v>3135</v>
      </c>
      <c r="L64" s="43">
        <f t="shared" si="9"/>
        <v>3135</v>
      </c>
      <c r="M64" s="43">
        <f t="shared" si="9"/>
        <v>3135</v>
      </c>
      <c r="N64" s="43">
        <f t="shared" ref="N64:N70" si="10">SUM(B64:M64)</f>
        <v>37620</v>
      </c>
    </row>
    <row r="65" spans="1:19" ht="23.25" thickBot="1" x14ac:dyDescent="0.3">
      <c r="A65" s="1" t="s">
        <v>29</v>
      </c>
      <c r="B65" s="3">
        <v>500</v>
      </c>
      <c r="C65" s="3">
        <v>500</v>
      </c>
      <c r="D65" s="3">
        <v>500</v>
      </c>
      <c r="E65" s="3">
        <v>500</v>
      </c>
      <c r="F65" s="3">
        <v>500</v>
      </c>
      <c r="G65" s="3">
        <v>500</v>
      </c>
      <c r="H65" s="3">
        <v>500</v>
      </c>
      <c r="I65" s="3">
        <v>500</v>
      </c>
      <c r="J65" s="3">
        <v>500</v>
      </c>
      <c r="K65" s="3">
        <v>500</v>
      </c>
      <c r="L65" s="3">
        <v>500</v>
      </c>
      <c r="M65" s="3">
        <v>500</v>
      </c>
      <c r="N65" s="3">
        <f t="shared" si="10"/>
        <v>6000</v>
      </c>
    </row>
    <row r="66" spans="1:19" ht="34.5" thickBot="1" x14ac:dyDescent="0.3">
      <c r="A66" s="1" t="s">
        <v>30</v>
      </c>
      <c r="B66" s="4">
        <v>130</v>
      </c>
      <c r="C66" s="4">
        <v>130</v>
      </c>
      <c r="D66" s="4">
        <v>130</v>
      </c>
      <c r="E66" s="4">
        <v>130</v>
      </c>
      <c r="F66" s="4">
        <v>130</v>
      </c>
      <c r="G66" s="4">
        <v>130</v>
      </c>
      <c r="H66" s="4">
        <v>130</v>
      </c>
      <c r="I66" s="4">
        <v>130</v>
      </c>
      <c r="J66" s="4">
        <v>130</v>
      </c>
      <c r="K66" s="4">
        <v>130</v>
      </c>
      <c r="L66" s="4">
        <v>130</v>
      </c>
      <c r="M66" s="4">
        <v>130</v>
      </c>
      <c r="N66" s="3">
        <f t="shared" si="10"/>
        <v>1560</v>
      </c>
    </row>
    <row r="67" spans="1:19" ht="34.5" thickBot="1" x14ac:dyDescent="0.3">
      <c r="A67" s="1" t="s">
        <v>31</v>
      </c>
      <c r="B67" s="5">
        <v>305</v>
      </c>
      <c r="C67" s="5">
        <v>305</v>
      </c>
      <c r="D67" s="5">
        <v>305</v>
      </c>
      <c r="E67" s="5">
        <v>305</v>
      </c>
      <c r="F67" s="5">
        <v>305</v>
      </c>
      <c r="G67" s="5">
        <v>305</v>
      </c>
      <c r="H67" s="5">
        <v>305</v>
      </c>
      <c r="I67" s="5">
        <v>305</v>
      </c>
      <c r="J67" s="5">
        <v>305</v>
      </c>
      <c r="K67" s="5">
        <v>305</v>
      </c>
      <c r="L67" s="5">
        <v>305</v>
      </c>
      <c r="M67" s="5">
        <v>305</v>
      </c>
      <c r="N67" s="3">
        <f t="shared" si="10"/>
        <v>3660</v>
      </c>
    </row>
    <row r="68" spans="1:19" ht="34.5" thickBot="1" x14ac:dyDescent="0.3">
      <c r="A68" s="1" t="s">
        <v>32</v>
      </c>
      <c r="B68" s="4">
        <v>200</v>
      </c>
      <c r="C68" s="4">
        <v>200</v>
      </c>
      <c r="D68" s="4">
        <v>200</v>
      </c>
      <c r="E68" s="4">
        <v>200</v>
      </c>
      <c r="F68" s="4">
        <v>200</v>
      </c>
      <c r="G68" s="4">
        <v>200</v>
      </c>
      <c r="H68" s="4">
        <v>200</v>
      </c>
      <c r="I68" s="4">
        <v>200</v>
      </c>
      <c r="J68" s="4">
        <v>200</v>
      </c>
      <c r="K68" s="4">
        <v>200</v>
      </c>
      <c r="L68" s="4">
        <v>200</v>
      </c>
      <c r="M68" s="4">
        <v>200</v>
      </c>
      <c r="N68" s="3">
        <f t="shared" si="10"/>
        <v>2400</v>
      </c>
    </row>
    <row r="69" spans="1:19" ht="34.5" thickBot="1" x14ac:dyDescent="0.3">
      <c r="A69" s="1" t="s">
        <v>33</v>
      </c>
      <c r="B69" s="3">
        <v>2000</v>
      </c>
      <c r="C69" s="3">
        <v>2000</v>
      </c>
      <c r="D69" s="3">
        <v>2000</v>
      </c>
      <c r="E69" s="3">
        <v>2000</v>
      </c>
      <c r="F69" s="3">
        <v>2000</v>
      </c>
      <c r="G69" s="3">
        <v>2000</v>
      </c>
      <c r="H69" s="3">
        <v>2000</v>
      </c>
      <c r="I69" s="3">
        <v>2000</v>
      </c>
      <c r="J69" s="3">
        <v>2000</v>
      </c>
      <c r="K69" s="3">
        <v>2000</v>
      </c>
      <c r="L69" s="3">
        <v>2000</v>
      </c>
      <c r="M69" s="3">
        <v>2000</v>
      </c>
      <c r="N69" s="3">
        <f t="shared" si="10"/>
        <v>24000</v>
      </c>
    </row>
    <row r="70" spans="1:19" ht="15.75" thickBot="1" x14ac:dyDescent="0.3">
      <c r="A70" s="42" t="s">
        <v>34</v>
      </c>
      <c r="B70" s="43">
        <v>1800</v>
      </c>
      <c r="C70" s="43">
        <v>1800</v>
      </c>
      <c r="D70" s="43">
        <v>1800</v>
      </c>
      <c r="E70" s="43">
        <v>1800</v>
      </c>
      <c r="F70" s="43">
        <v>1800</v>
      </c>
      <c r="G70" s="43">
        <v>1800</v>
      </c>
      <c r="H70" s="43">
        <v>1800</v>
      </c>
      <c r="I70" s="43">
        <v>1800</v>
      </c>
      <c r="J70" s="43">
        <v>1800</v>
      </c>
      <c r="K70" s="43">
        <v>1800</v>
      </c>
      <c r="L70" s="43">
        <v>1800</v>
      </c>
      <c r="M70" s="43">
        <v>1800</v>
      </c>
      <c r="N70" s="43">
        <f t="shared" si="10"/>
        <v>21600</v>
      </c>
      <c r="S70" s="29"/>
    </row>
    <row r="71" spans="1:19" ht="34.5" thickBot="1" x14ac:dyDescent="0.3">
      <c r="A71" s="1" t="s">
        <v>54</v>
      </c>
      <c r="B71" s="3">
        <v>1800</v>
      </c>
      <c r="C71" s="3">
        <v>1800</v>
      </c>
      <c r="D71" s="3">
        <v>1800</v>
      </c>
      <c r="E71" s="3">
        <v>1800</v>
      </c>
      <c r="F71" s="3">
        <v>1800</v>
      </c>
      <c r="G71" s="3">
        <v>1800</v>
      </c>
      <c r="H71" s="3">
        <v>1800</v>
      </c>
      <c r="I71" s="3">
        <v>1800</v>
      </c>
      <c r="J71" s="3">
        <v>1800</v>
      </c>
      <c r="K71" s="3">
        <v>1800</v>
      </c>
      <c r="L71" s="3">
        <v>1800</v>
      </c>
      <c r="M71" s="3">
        <v>1800</v>
      </c>
      <c r="N71" s="3">
        <f>SUM(B71:M71)</f>
        <v>21600</v>
      </c>
    </row>
    <row r="72" spans="1:19" ht="15.75" thickBot="1" x14ac:dyDescent="0.3">
      <c r="A72" s="42" t="s">
        <v>35</v>
      </c>
      <c r="B72" s="46">
        <v>1850.5</v>
      </c>
      <c r="C72" s="46">
        <v>1850.5</v>
      </c>
      <c r="D72" s="46">
        <v>1850.5</v>
      </c>
      <c r="E72" s="46">
        <v>1850.5</v>
      </c>
      <c r="F72" s="46">
        <v>1850.5</v>
      </c>
      <c r="G72" s="46">
        <v>1850.5</v>
      </c>
      <c r="H72" s="46">
        <v>1850.5</v>
      </c>
      <c r="I72" s="46">
        <v>1850.5</v>
      </c>
      <c r="J72" s="46">
        <v>1850.5</v>
      </c>
      <c r="K72" s="46">
        <v>1850.5</v>
      </c>
      <c r="L72" s="46">
        <v>1850.5</v>
      </c>
      <c r="M72" s="46">
        <v>1850.5</v>
      </c>
      <c r="N72" s="43">
        <f t="shared" ref="N72:N74" si="11">SUM(B72:M72)</f>
        <v>22206</v>
      </c>
      <c r="R72" s="29"/>
    </row>
    <row r="73" spans="1:19" ht="15.75" thickBot="1" x14ac:dyDescent="0.3">
      <c r="A73" s="1" t="s">
        <v>36</v>
      </c>
      <c r="B73" s="7">
        <v>1850.5</v>
      </c>
      <c r="C73" s="7">
        <v>1850.5</v>
      </c>
      <c r="D73" s="7">
        <v>1850.5</v>
      </c>
      <c r="E73" s="7">
        <v>1850.5</v>
      </c>
      <c r="F73" s="7">
        <v>1850.5</v>
      </c>
      <c r="G73" s="7">
        <v>1850.5</v>
      </c>
      <c r="H73" s="7">
        <v>1850.5</v>
      </c>
      <c r="I73" s="7">
        <v>1850.5</v>
      </c>
      <c r="J73" s="7">
        <v>1850.5</v>
      </c>
      <c r="K73" s="7">
        <v>1850.5</v>
      </c>
      <c r="L73" s="7">
        <v>1850.5</v>
      </c>
      <c r="M73" s="7">
        <v>1850.5</v>
      </c>
      <c r="N73" s="6">
        <f t="shared" si="11"/>
        <v>22206</v>
      </c>
    </row>
    <row r="74" spans="1:19" ht="15.75" thickBot="1" x14ac:dyDescent="0.3">
      <c r="A74" s="61" t="s">
        <v>37</v>
      </c>
      <c r="B74" s="62">
        <f t="shared" ref="B74:M74" si="12">B72+B70+B64+B62+B59+B57+B55+B53+B46</f>
        <v>84181.5</v>
      </c>
      <c r="C74" s="62">
        <f t="shared" si="12"/>
        <v>84181.5</v>
      </c>
      <c r="D74" s="62">
        <f t="shared" si="12"/>
        <v>84181.5</v>
      </c>
      <c r="E74" s="62">
        <f t="shared" si="12"/>
        <v>84181.5</v>
      </c>
      <c r="F74" s="62">
        <f t="shared" si="12"/>
        <v>84181.5</v>
      </c>
      <c r="G74" s="62">
        <f t="shared" si="12"/>
        <v>84181.5</v>
      </c>
      <c r="H74" s="62">
        <f t="shared" si="12"/>
        <v>84181.5</v>
      </c>
      <c r="I74" s="62">
        <f t="shared" si="12"/>
        <v>84181.5</v>
      </c>
      <c r="J74" s="62">
        <f t="shared" si="12"/>
        <v>84181.5</v>
      </c>
      <c r="K74" s="62">
        <f t="shared" si="12"/>
        <v>84181.5</v>
      </c>
      <c r="L74" s="62">
        <f t="shared" si="12"/>
        <v>84181.5</v>
      </c>
      <c r="M74" s="63">
        <f t="shared" si="12"/>
        <v>84181.5</v>
      </c>
      <c r="N74" s="64">
        <f t="shared" si="11"/>
        <v>1010178</v>
      </c>
    </row>
    <row r="75" spans="1:19" x14ac:dyDescent="0.25">
      <c r="A75" s="14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</row>
    <row r="77" spans="1:19" ht="48" customHeight="1" x14ac:dyDescent="0.25"/>
    <row r="78" spans="1:19" x14ac:dyDescent="0.25">
      <c r="F78" s="65" t="s">
        <v>113</v>
      </c>
      <c r="G78" s="65"/>
      <c r="H78" s="65"/>
      <c r="I78" s="65"/>
    </row>
    <row r="79" spans="1:19" x14ac:dyDescent="0.25">
      <c r="F79" s="66" t="s">
        <v>114</v>
      </c>
      <c r="G79" s="66"/>
      <c r="H79" s="66"/>
      <c r="I79" s="66"/>
    </row>
  </sheetData>
  <mergeCells count="34">
    <mergeCell ref="B10:C10"/>
    <mergeCell ref="B9:C9"/>
    <mergeCell ref="A6:N6"/>
    <mergeCell ref="B7:M7"/>
    <mergeCell ref="B8:C8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  <mergeCell ref="B1:N1"/>
    <mergeCell ref="B2:N2"/>
    <mergeCell ref="B3:N3"/>
    <mergeCell ref="B4:N4"/>
    <mergeCell ref="A5:N5"/>
    <mergeCell ref="D10:E10"/>
    <mergeCell ref="F10:G10"/>
    <mergeCell ref="H10:I10"/>
    <mergeCell ref="J10:K10"/>
    <mergeCell ref="L11:M11"/>
    <mergeCell ref="J11:K11"/>
    <mergeCell ref="L10:M10"/>
    <mergeCell ref="F78:I78"/>
    <mergeCell ref="F79:I79"/>
    <mergeCell ref="B11:C11"/>
    <mergeCell ref="D11:E11"/>
    <mergeCell ref="F11:G11"/>
    <mergeCell ref="H11:I11"/>
    <mergeCell ref="A12:N12"/>
  </mergeCells>
  <hyperlinks>
    <hyperlink ref="B4" r:id="rId1" display="mailto:grasasorocaba@gmail.com" xr:uid="{00000000-0004-0000-0100-000000000000}"/>
  </hyperlinks>
  <pageMargins left="0.511811024" right="0.511811024" top="0.78740157499999996" bottom="0.78740157499999996" header="0.31496062000000002" footer="0.31496062000000002"/>
  <pageSetup paperSize="9" orientation="landscape" horizontalDpi="0" verticalDpi="0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33"/>
  <sheetViews>
    <sheetView workbookViewId="0">
      <selection activeCell="R10" sqref="R10"/>
    </sheetView>
  </sheetViews>
  <sheetFormatPr defaultRowHeight="15" x14ac:dyDescent="0.25"/>
  <cols>
    <col min="1" max="1" width="41.5703125" bestFit="1" customWidth="1"/>
    <col min="2" max="2" width="24.7109375" bestFit="1" customWidth="1"/>
    <col min="3" max="3" width="16.28515625" bestFit="1" customWidth="1"/>
    <col min="4" max="4" width="18.140625" bestFit="1" customWidth="1"/>
    <col min="5" max="5" width="18.5703125" customWidth="1"/>
    <col min="6" max="6" width="1.28515625" customWidth="1"/>
    <col min="7" max="13" width="9.140625" hidden="1" customWidth="1"/>
    <col min="14" max="14" width="0.5703125" customWidth="1"/>
  </cols>
  <sheetData>
    <row r="1" spans="1:14" x14ac:dyDescent="0.25">
      <c r="A1" s="18"/>
      <c r="B1" s="70" t="s">
        <v>50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</row>
    <row r="2" spans="1:14" x14ac:dyDescent="0.25">
      <c r="A2" s="8"/>
      <c r="B2" s="71" t="s">
        <v>51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</row>
    <row r="3" spans="1:14" x14ac:dyDescent="0.25">
      <c r="A3" s="8"/>
      <c r="B3" s="72" t="s">
        <v>52</v>
      </c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</row>
    <row r="4" spans="1:14" ht="15.75" thickBot="1" x14ac:dyDescent="0.3">
      <c r="A4" s="14"/>
      <c r="B4" s="73" t="s">
        <v>53</v>
      </c>
      <c r="C4" s="73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</row>
    <row r="5" spans="1:14" ht="26.25" customHeight="1" thickBot="1" x14ac:dyDescent="0.3">
      <c r="A5" s="101" t="s">
        <v>105</v>
      </c>
      <c r="B5" s="102"/>
      <c r="C5" s="102"/>
      <c r="D5" s="102"/>
      <c r="E5" s="103"/>
      <c r="F5" s="28"/>
      <c r="G5" s="28"/>
      <c r="H5" s="28"/>
      <c r="I5" s="28"/>
      <c r="J5" s="28"/>
      <c r="K5" s="28"/>
      <c r="L5" s="28"/>
      <c r="M5" s="28"/>
      <c r="N5" s="28"/>
    </row>
    <row r="6" spans="1:14" ht="15.75" x14ac:dyDescent="0.25">
      <c r="A6" s="89" t="s">
        <v>115</v>
      </c>
      <c r="B6" s="90"/>
      <c r="C6" s="90"/>
      <c r="D6" s="90"/>
      <c r="E6" s="91"/>
    </row>
    <row r="7" spans="1:14" x14ac:dyDescent="0.25">
      <c r="A7" s="24" t="s">
        <v>58</v>
      </c>
      <c r="B7" s="21" t="s">
        <v>59</v>
      </c>
      <c r="C7" s="21" t="s">
        <v>60</v>
      </c>
      <c r="D7" s="21" t="s">
        <v>77</v>
      </c>
      <c r="E7" s="25" t="s">
        <v>76</v>
      </c>
    </row>
    <row r="8" spans="1:14" x14ac:dyDescent="0.25">
      <c r="A8" s="26" t="s">
        <v>66</v>
      </c>
      <c r="B8" s="22" t="s">
        <v>70</v>
      </c>
      <c r="C8" s="22">
        <v>1</v>
      </c>
      <c r="D8" s="55">
        <v>6143.6</v>
      </c>
      <c r="E8" s="55">
        <v>6143.6</v>
      </c>
    </row>
    <row r="9" spans="1:14" x14ac:dyDescent="0.25">
      <c r="A9" s="26" t="s">
        <v>67</v>
      </c>
      <c r="B9" s="22" t="s">
        <v>70</v>
      </c>
      <c r="C9" s="22">
        <v>1</v>
      </c>
      <c r="D9" s="55">
        <v>2964.93</v>
      </c>
      <c r="E9" s="55">
        <v>2964.93</v>
      </c>
    </row>
    <row r="10" spans="1:14" x14ac:dyDescent="0.25">
      <c r="A10" s="26" t="s">
        <v>68</v>
      </c>
      <c r="B10" s="22" t="s">
        <v>71</v>
      </c>
      <c r="C10" s="22">
        <v>1</v>
      </c>
      <c r="D10" s="55">
        <v>3038.41</v>
      </c>
      <c r="E10" s="55">
        <v>3038.41</v>
      </c>
    </row>
    <row r="11" spans="1:14" x14ac:dyDescent="0.25">
      <c r="A11" s="26" t="s">
        <v>61</v>
      </c>
      <c r="B11" s="22" t="s">
        <v>71</v>
      </c>
      <c r="C11" s="22">
        <v>2</v>
      </c>
      <c r="D11" s="55">
        <v>3038.41</v>
      </c>
      <c r="E11" s="56">
        <f>D11*C11</f>
        <v>6076.82</v>
      </c>
    </row>
    <row r="12" spans="1:14" x14ac:dyDescent="0.25">
      <c r="A12" s="26" t="s">
        <v>62</v>
      </c>
      <c r="B12" s="22" t="s">
        <v>71</v>
      </c>
      <c r="C12" s="22">
        <v>2</v>
      </c>
      <c r="D12" s="55">
        <v>1519.2</v>
      </c>
      <c r="E12" s="56">
        <v>3038.41</v>
      </c>
    </row>
    <row r="13" spans="1:14" x14ac:dyDescent="0.25">
      <c r="A13" s="26" t="s">
        <v>62</v>
      </c>
      <c r="B13" s="22" t="s">
        <v>71</v>
      </c>
      <c r="C13" s="22">
        <v>1</v>
      </c>
      <c r="D13" s="55">
        <v>3038.41</v>
      </c>
      <c r="E13" s="56">
        <f>D13*C13</f>
        <v>3038.41</v>
      </c>
    </row>
    <row r="14" spans="1:14" x14ac:dyDescent="0.25">
      <c r="A14" s="26" t="s">
        <v>63</v>
      </c>
      <c r="B14" s="22" t="s">
        <v>70</v>
      </c>
      <c r="C14" s="22">
        <v>1</v>
      </c>
      <c r="D14" s="55">
        <v>2727.46</v>
      </c>
      <c r="E14" s="55">
        <v>2727.46</v>
      </c>
    </row>
    <row r="15" spans="1:14" x14ac:dyDescent="0.25">
      <c r="A15" s="26" t="s">
        <v>64</v>
      </c>
      <c r="B15" s="22" t="s">
        <v>70</v>
      </c>
      <c r="C15" s="22">
        <v>1</v>
      </c>
      <c r="D15" s="55">
        <v>2727.46</v>
      </c>
      <c r="E15" s="55">
        <v>2727.46</v>
      </c>
    </row>
    <row r="16" spans="1:14" x14ac:dyDescent="0.25">
      <c r="A16" s="26" t="s">
        <v>64</v>
      </c>
      <c r="B16" s="22" t="s">
        <v>70</v>
      </c>
      <c r="C16" s="22">
        <v>3</v>
      </c>
      <c r="D16" s="55">
        <v>1560</v>
      </c>
      <c r="E16" s="56">
        <f>D16*C16</f>
        <v>4680</v>
      </c>
    </row>
    <row r="17" spans="1:19" x14ac:dyDescent="0.25">
      <c r="A17" s="26" t="s">
        <v>65</v>
      </c>
      <c r="B17" s="22" t="s">
        <v>70</v>
      </c>
      <c r="C17" s="22">
        <v>1</v>
      </c>
      <c r="D17" s="55">
        <v>1560</v>
      </c>
      <c r="E17" s="56">
        <v>1440.4</v>
      </c>
    </row>
    <row r="18" spans="1:19" x14ac:dyDescent="0.25">
      <c r="A18" s="26" t="s">
        <v>69</v>
      </c>
      <c r="B18" s="22" t="s">
        <v>70</v>
      </c>
      <c r="C18" s="22">
        <v>1</v>
      </c>
      <c r="D18" s="55">
        <v>1500</v>
      </c>
      <c r="E18" s="55">
        <v>1500</v>
      </c>
    </row>
    <row r="19" spans="1:19" x14ac:dyDescent="0.25">
      <c r="A19" s="26" t="s">
        <v>108</v>
      </c>
      <c r="B19" s="22" t="s">
        <v>71</v>
      </c>
      <c r="C19" s="22">
        <v>1</v>
      </c>
      <c r="D19" s="55">
        <v>1500.1</v>
      </c>
      <c r="E19" s="55">
        <v>1500.1</v>
      </c>
    </row>
    <row r="20" spans="1:19" x14ac:dyDescent="0.25">
      <c r="A20" s="92"/>
      <c r="B20" s="93"/>
      <c r="C20" s="93"/>
      <c r="D20" s="94"/>
      <c r="E20" s="57">
        <f>SUM(E8:E19)</f>
        <v>38876</v>
      </c>
      <c r="R20" s="30"/>
    </row>
    <row r="21" spans="1:19" x14ac:dyDescent="0.25">
      <c r="A21" s="95" t="s">
        <v>73</v>
      </c>
      <c r="B21" s="96"/>
      <c r="C21" s="21" t="s">
        <v>60</v>
      </c>
      <c r="D21" s="21" t="s">
        <v>74</v>
      </c>
      <c r="E21" s="27" t="s">
        <v>75</v>
      </c>
    </row>
    <row r="22" spans="1:19" x14ac:dyDescent="0.25">
      <c r="A22" s="97" t="s">
        <v>57</v>
      </c>
      <c r="B22" s="98"/>
      <c r="C22" s="22">
        <v>14</v>
      </c>
      <c r="D22" s="58"/>
      <c r="E22" s="59">
        <v>2200</v>
      </c>
      <c r="S22" s="39"/>
    </row>
    <row r="23" spans="1:19" x14ac:dyDescent="0.25">
      <c r="A23" s="97" t="s">
        <v>16</v>
      </c>
      <c r="B23" s="98"/>
      <c r="C23" s="22">
        <v>14</v>
      </c>
      <c r="D23" s="58"/>
      <c r="E23" s="59">
        <v>17000</v>
      </c>
    </row>
    <row r="24" spans="1:19" x14ac:dyDescent="0.25">
      <c r="A24" s="97" t="s">
        <v>72</v>
      </c>
      <c r="B24" s="98"/>
      <c r="C24" s="22">
        <v>9</v>
      </c>
      <c r="D24" s="58">
        <v>1850.5</v>
      </c>
      <c r="E24" s="58">
        <v>1850.5</v>
      </c>
      <c r="Q24" s="30"/>
      <c r="S24" s="30"/>
    </row>
    <row r="25" spans="1:19" x14ac:dyDescent="0.25">
      <c r="A25" s="99" t="s">
        <v>109</v>
      </c>
      <c r="B25" s="100"/>
      <c r="C25" s="22">
        <v>9</v>
      </c>
      <c r="D25" s="58">
        <v>180</v>
      </c>
      <c r="E25" s="59">
        <f>D25*C25</f>
        <v>1620</v>
      </c>
    </row>
    <row r="26" spans="1:19" x14ac:dyDescent="0.25">
      <c r="A26" s="99" t="s">
        <v>110</v>
      </c>
      <c r="B26" s="104"/>
      <c r="C26" s="22">
        <v>9</v>
      </c>
      <c r="D26" s="58">
        <v>19.440000000000001</v>
      </c>
      <c r="E26" s="59">
        <f>D26*C26</f>
        <v>174.96</v>
      </c>
    </row>
    <row r="27" spans="1:19" x14ac:dyDescent="0.25">
      <c r="A27" s="99" t="s">
        <v>111</v>
      </c>
      <c r="B27" s="104"/>
      <c r="C27" s="22">
        <v>9</v>
      </c>
      <c r="D27" s="58">
        <v>18.329999999999998</v>
      </c>
      <c r="E27" s="59">
        <f>D27*C27</f>
        <v>164.96999999999997</v>
      </c>
    </row>
    <row r="28" spans="1:19" x14ac:dyDescent="0.25">
      <c r="A28" s="99" t="s">
        <v>112</v>
      </c>
      <c r="B28" s="104"/>
      <c r="C28" s="22">
        <v>9</v>
      </c>
      <c r="D28" s="58">
        <v>22.22</v>
      </c>
      <c r="E28" s="59">
        <f>D28*C28</f>
        <v>199.98</v>
      </c>
    </row>
    <row r="29" spans="1:19" x14ac:dyDescent="0.25">
      <c r="A29" s="92"/>
      <c r="B29" s="93"/>
      <c r="C29" s="93"/>
      <c r="D29" s="94"/>
      <c r="E29" s="57">
        <f>SUM(E22:E25)</f>
        <v>22670.5</v>
      </c>
    </row>
    <row r="30" spans="1:19" x14ac:dyDescent="0.25">
      <c r="A30" s="23"/>
      <c r="D30" s="54" t="s">
        <v>75</v>
      </c>
      <c r="E30" s="60">
        <f>E20+E29</f>
        <v>61546.5</v>
      </c>
    </row>
    <row r="31" spans="1:19" ht="12" customHeight="1" thickBot="1" x14ac:dyDescent="0.3">
      <c r="A31" s="105"/>
      <c r="B31" s="106"/>
      <c r="C31" s="106"/>
      <c r="D31" s="106"/>
      <c r="E31" s="107"/>
    </row>
    <row r="32" spans="1:19" ht="18.75" customHeight="1" x14ac:dyDescent="0.25">
      <c r="A32" s="65" t="s">
        <v>113</v>
      </c>
      <c r="B32" s="65"/>
      <c r="C32" s="65"/>
      <c r="D32" s="65"/>
      <c r="E32" s="65"/>
    </row>
    <row r="33" spans="1:5" x14ac:dyDescent="0.25">
      <c r="A33" s="65" t="s">
        <v>114</v>
      </c>
      <c r="B33" s="65"/>
      <c r="C33" s="65"/>
      <c r="D33" s="65"/>
      <c r="E33" s="65"/>
    </row>
  </sheetData>
  <mergeCells count="19">
    <mergeCell ref="A32:E32"/>
    <mergeCell ref="A33:E33"/>
    <mergeCell ref="A31:E31"/>
    <mergeCell ref="B1:N1"/>
    <mergeCell ref="B2:N2"/>
    <mergeCell ref="B3:N3"/>
    <mergeCell ref="B4:N4"/>
    <mergeCell ref="A5:E5"/>
    <mergeCell ref="A6:E6"/>
    <mergeCell ref="A20:D20"/>
    <mergeCell ref="A29:D29"/>
    <mergeCell ref="A21:B21"/>
    <mergeCell ref="A22:B22"/>
    <mergeCell ref="A23:B23"/>
    <mergeCell ref="A24:B24"/>
    <mergeCell ref="A25:B25"/>
    <mergeCell ref="A26:B26"/>
    <mergeCell ref="A27:B27"/>
    <mergeCell ref="A28:B28"/>
  </mergeCells>
  <hyperlinks>
    <hyperlink ref="B4" r:id="rId1" display="mailto:grasasorocaba@gmail.com" xr:uid="{00000000-0004-0000-0200-000000000000}"/>
  </hyperlinks>
  <pageMargins left="0.511811024" right="0.511811024" top="0.78740157499999996" bottom="0.78740157499999996" header="0.31496062000000002" footer="0.31496062000000002"/>
  <pageSetup paperSize="9" orientation="landscape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Planilha Custo 2024_2025</vt:lpstr>
      <vt:lpstr>ANEXO DETALHADO</vt:lpstr>
      <vt:lpstr>anexo somente rh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Regina</dc:creator>
  <cp:lastModifiedBy>Grasa Sorocaba</cp:lastModifiedBy>
  <cp:lastPrinted>2024-07-11T20:30:26Z</cp:lastPrinted>
  <dcterms:created xsi:type="dcterms:W3CDTF">2022-03-02T13:56:27Z</dcterms:created>
  <dcterms:modified xsi:type="dcterms:W3CDTF">2025-03-07T17:21:25Z</dcterms:modified>
</cp:coreProperties>
</file>